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4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drawings/drawing5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6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7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drawings/drawing8.xml" ContentType="application/vnd.openxmlformats-officedocument.drawing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9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trlProps/ctrlProp24.xml" ContentType="application/vnd.ms-excel.controlproperties+xml"/>
  <Override PartName="/xl/charts/chart2.xml" ContentType="application/vnd.openxmlformats-officedocument.drawingml.chart+xml"/>
  <Override PartName="/xl/drawings/drawing12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harts/chart3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trlProps/ctrlProp37.xml" ContentType="application/vnd.ms-excel.controlproperties+xml"/>
  <Override PartName="/xl/drawings/drawing15.xml" ContentType="application/vnd.openxmlformats-officedocument.drawing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BUKU2016\277 FUNGSI\FILE\LATIH\"/>
    </mc:Choice>
  </mc:AlternateContent>
  <bookViews>
    <workbookView xWindow="480" yWindow="120" windowWidth="7530" windowHeight="4740" tabRatio="599"/>
  </bookViews>
  <sheets>
    <sheet name="KASUS1" sheetId="57" r:id="rId1"/>
    <sheet name="KASUS2" sheetId="58" r:id="rId2"/>
    <sheet name="KASUS3" sheetId="59" r:id="rId3"/>
    <sheet name="KASUS4" sheetId="60" r:id="rId4"/>
    <sheet name="KASUS5" sheetId="61" r:id="rId5"/>
    <sheet name="KASUS6" sheetId="2" r:id="rId6"/>
    <sheet name="KASUS7" sheetId="4" r:id="rId7"/>
    <sheet name="KASUS8" sheetId="5" r:id="rId8"/>
    <sheet name="KASUS9" sheetId="1" r:id="rId9"/>
    <sheet name="KASUS10" sheetId="44" r:id="rId10"/>
    <sheet name="KASUS11" sheetId="46" r:id="rId11"/>
    <sheet name="KASUS12" sheetId="45" r:id="rId12"/>
    <sheet name="KASUS13" sheetId="3" r:id="rId13"/>
    <sheet name="KASUS14" sheetId="11" r:id="rId14"/>
    <sheet name="KASUS15" sheetId="42" r:id="rId15"/>
    <sheet name="KASUS16" sheetId="43" r:id="rId16"/>
    <sheet name="KASUS17" sheetId="36" r:id="rId17"/>
    <sheet name="KASUS18" sheetId="33" r:id="rId18"/>
    <sheet name="KASUS19" sheetId="50" r:id="rId19"/>
    <sheet name="KASUS20" sheetId="48" r:id="rId20"/>
  </sheets>
  <externalReferences>
    <externalReference r:id="rId21"/>
  </externalReferences>
  <definedNames>
    <definedName name="__IntlFixup" hidden="1">TRUE</definedName>
    <definedName name="AccessDatabase" hidden="1">"C:\My Documents\MAUI MALL1.mdb"</definedName>
    <definedName name="ACwvu.CapersView." localSheetId="17" hidden="1">[1]MASTER!#REF!</definedName>
    <definedName name="ACwvu.Japan_Capers_Ed_Pub." localSheetId="17" hidden="1">#REF!</definedName>
    <definedName name="ACwvu.KJP_CC." localSheetId="17" hidden="1">#REF!</definedName>
    <definedName name="anscount" hidden="1">4</definedName>
    <definedName name="Cwvu.CapersView." localSheetId="17" hidden="1">[1]MASTER!#REF!</definedName>
    <definedName name="Cwvu.Japan_Capers_Ed_Pub." localSheetId="17" hidden="1">[1]MASTER!#REF!</definedName>
    <definedName name="Cwvu.KJP_CC." localSheetId="1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odePage" hidden="1">1252</definedName>
    <definedName name="HTML_Control" localSheetId="17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INFLASI">KASUS5!$J$9:$K$12</definedName>
    <definedName name="KARYAWAN">KASUS17!$B$36:$G$514</definedName>
    <definedName name="KURS">KASUS18!$B$5:$C$57</definedName>
    <definedName name="limcount" hidden="1">3</definedName>
    <definedName name="NOMOR">KASUS17!$I$6:$J$25</definedName>
    <definedName name="Rwvu.CapersView." localSheetId="17" hidden="1">#REF!</definedName>
    <definedName name="Rwvu.Japan_Capers_Ed_Pub." localSheetId="17" hidden="1">#REF!</definedName>
    <definedName name="Rwvu.KJP_CC." localSheetId="17" hidden="1">#REF!</definedName>
    <definedName name="sencount" hidden="1">3</definedName>
    <definedName name="Swvu.CapersView." localSheetId="18" hidden="1">[1]MASTER!#REF!</definedName>
    <definedName name="Swvu.CapersView." hidden="1">[1]MASTER!#REF!</definedName>
    <definedName name="Swvu.Japan_Capers_Ed_Pub." localSheetId="17" hidden="1">#REF!</definedName>
    <definedName name="Swvu.KJP_CC." localSheetId="17" hidden="1">#REF!</definedName>
    <definedName name="trte" hidden="1">{#N/A,#N/A,FALSE,"PRJCTED QTRLY $'s"}</definedName>
    <definedName name="vvv" hidden="1">{"Japan_Capers_Ed_Pub",#N/A,FALSE,"DI 2 YEAR MASTER SCHEDULE"}</definedName>
    <definedName name="vvvv" hidden="1">{#N/A,#N/A,FALSE,"PRJCTED MNTHLY QTY's"}</definedName>
    <definedName name="wrn.CapersPlotter." localSheetId="17" hidden="1">{#N/A,#N/A,FALSE,"DI 2 YEAR MASTER SCHEDULE"}</definedName>
    <definedName name="wrn.Edutainment._.Priority._.List." localSheetId="17" hidden="1">{#N/A,#N/A,FALSE,"DI 2 YEAR MASTER SCHEDULE"}</definedName>
    <definedName name="wrn.Japan_Capers_Ed._.Pub." localSheetId="17" hidden="1">{"Japan_Capers_Ed_Pub",#N/A,FALSE,"DI 2 YEAR MASTER SCHEDULE"}</definedName>
    <definedName name="wrn.Priority._.list." localSheetId="17" hidden="1">{#N/A,#N/A,FALSE,"DI 2 YEAR MASTER SCHEDULE"}</definedName>
    <definedName name="wrn.Prjcted._.Mnthly._.Qtys." localSheetId="17" hidden="1">{#N/A,#N/A,FALSE,"PRJCTED MNTHLY QTY's"}</definedName>
    <definedName name="wrn.Prjcted._.Qtrly._.Dollars." localSheetId="17" hidden="1">{#N/A,#N/A,FALSE,"PRJCTED QTRLY $'s"}</definedName>
    <definedName name="wrn.Prjcted._.Qtrly._.Qtys." localSheetId="17" hidden="1">{#N/A,#N/A,FALSE,"PRJCTED QTRLY QTY's"}</definedName>
    <definedName name="wvu.CapersView." localSheetId="17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17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17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XX" localSheetId="17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17" hidden="1">#REF!</definedName>
    <definedName name="Z_9A428CE1_B4D9_11D0_A8AA_0000C071AEE7_.wvu.Rows" localSheetId="17" hidden="1">[1]MASTER!#REF!,[1]MASTER!#REF!,[1]MASTER!#REF!,[1]MASTER!#REF!,[1]MASTER!#REF!,[1]MASTER!#REF!,[1]MASTER!#REF!,[1]MASTER!$A$98:$IV$272</definedName>
  </definedNames>
  <calcPr calcId="171027"/>
</workbook>
</file>

<file path=xl/calcChain.xml><?xml version="1.0" encoding="utf-8"?>
<calcChain xmlns="http://schemas.openxmlformats.org/spreadsheetml/2006/main">
  <c r="K12" i="61" l="1"/>
  <c r="K11" i="61"/>
  <c r="K10" i="61"/>
  <c r="D10" i="61"/>
  <c r="K9" i="61"/>
  <c r="J23" i="60"/>
  <c r="I23" i="60"/>
  <c r="J22" i="60"/>
  <c r="I22" i="60"/>
  <c r="J21" i="60"/>
  <c r="I21" i="60"/>
  <c r="J20" i="60"/>
  <c r="I20" i="60"/>
  <c r="J19" i="60"/>
  <c r="I19" i="60"/>
  <c r="J18" i="60"/>
  <c r="I18" i="60"/>
  <c r="J17" i="60"/>
  <c r="I17" i="60"/>
  <c r="J16" i="60"/>
  <c r="I16" i="60"/>
  <c r="J15" i="60"/>
  <c r="I15" i="60"/>
  <c r="J14" i="60"/>
  <c r="J24" i="60" s="1"/>
  <c r="M13" i="60" s="1"/>
  <c r="I14" i="60"/>
  <c r="I24" i="60" s="1"/>
  <c r="M14" i="60" s="1"/>
  <c r="H34" i="59"/>
  <c r="G34" i="59"/>
  <c r="K12" i="59" s="1"/>
  <c r="K11" i="59"/>
  <c r="C4" i="43"/>
  <c r="B4" i="42"/>
  <c r="E6" i="48"/>
  <c r="F6" i="48" s="1"/>
  <c r="C9" i="50"/>
  <c r="C3" i="44"/>
  <c r="F5" i="48"/>
  <c r="C3" i="48"/>
  <c r="G5" i="48"/>
  <c r="C6" i="48"/>
  <c r="H5" i="48" l="1"/>
  <c r="L20" i="60"/>
  <c r="G6" i="48"/>
  <c r="H6" i="48" s="1"/>
  <c r="E7" i="48"/>
  <c r="E8" i="48" l="1"/>
  <c r="F7" i="48"/>
  <c r="G7" i="48"/>
  <c r="H7" i="48" s="1"/>
  <c r="E9" i="48" l="1"/>
  <c r="F8" i="48"/>
  <c r="G8" i="48"/>
  <c r="H8" i="48" s="1"/>
  <c r="E10" i="48" l="1"/>
  <c r="F9" i="48"/>
  <c r="G9" i="48"/>
  <c r="H9" i="48" s="1"/>
  <c r="E11" i="48" l="1"/>
  <c r="F10" i="48"/>
  <c r="G10" i="48"/>
  <c r="H10" i="48" s="1"/>
  <c r="E12" i="48" l="1"/>
  <c r="F11" i="48"/>
  <c r="G11" i="48"/>
  <c r="H11" i="48" s="1"/>
  <c r="E13" i="48" l="1"/>
  <c r="F12" i="48"/>
  <c r="G12" i="48"/>
  <c r="H12" i="48" s="1"/>
  <c r="E14" i="48" l="1"/>
  <c r="F13" i="48"/>
  <c r="G13" i="48"/>
  <c r="H13" i="48" s="1"/>
  <c r="E15" i="48" l="1"/>
  <c r="F14" i="48"/>
  <c r="G14" i="48"/>
  <c r="H14" i="48" s="1"/>
  <c r="F15" i="48" l="1"/>
  <c r="G15" i="48"/>
  <c r="H15" i="48" s="1"/>
  <c r="C238" i="44" l="1"/>
  <c r="C239" i="44" s="1"/>
  <c r="C240" i="44" s="1"/>
  <c r="C241" i="44" s="1"/>
  <c r="C242" i="44" s="1"/>
  <c r="C243" i="44" s="1"/>
  <c r="C244" i="44" s="1"/>
  <c r="C245" i="44" s="1"/>
  <c r="C246" i="44" s="1"/>
  <c r="C247" i="44" s="1"/>
  <c r="C248" i="44" s="1"/>
  <c r="C249" i="44" s="1"/>
  <c r="C250" i="44" s="1"/>
  <c r="C251" i="44" s="1"/>
  <c r="C252" i="44" s="1"/>
  <c r="C253" i="44" s="1"/>
  <c r="C254" i="44" s="1"/>
  <c r="C255" i="44" s="1"/>
  <c r="C256" i="44" s="1"/>
  <c r="C257" i="44" s="1"/>
  <c r="C258" i="44" s="1"/>
  <c r="C259" i="44" s="1"/>
  <c r="C260" i="44" s="1"/>
  <c r="C261" i="44" s="1"/>
  <c r="C262" i="44" s="1"/>
  <c r="C263" i="44" s="1"/>
  <c r="C264" i="44" s="1"/>
  <c r="C265" i="44" s="1"/>
  <c r="C266" i="44" s="1"/>
  <c r="C267" i="44" s="1"/>
  <c r="C268" i="44" s="1"/>
  <c r="C269" i="44" s="1"/>
  <c r="C270" i="44" s="1"/>
  <c r="C271" i="44" s="1"/>
  <c r="C272" i="44" s="1"/>
  <c r="C273" i="44" s="1"/>
  <c r="C274" i="44" s="1"/>
  <c r="C275" i="44" s="1"/>
  <c r="C276" i="44" s="1"/>
  <c r="C277" i="44" s="1"/>
  <c r="C278" i="44" s="1"/>
  <c r="C279" i="44" s="1"/>
  <c r="C280" i="44" s="1"/>
  <c r="C281" i="44" s="1"/>
  <c r="C282" i="44" s="1"/>
  <c r="C283" i="44" s="1"/>
  <c r="C284" i="44" s="1"/>
  <c r="C285" i="44" s="1"/>
  <c r="C286" i="44" s="1"/>
  <c r="C287" i="44" s="1"/>
  <c r="C288" i="44" s="1"/>
  <c r="C289" i="44" s="1"/>
  <c r="C290" i="44" s="1"/>
  <c r="C291" i="44" s="1"/>
  <c r="C292" i="44" s="1"/>
  <c r="C293" i="44" s="1"/>
  <c r="C294" i="44" s="1"/>
  <c r="C295" i="44" s="1"/>
  <c r="C296" i="44" s="1"/>
  <c r="C297" i="44" s="1"/>
  <c r="C298" i="44" s="1"/>
  <c r="C299" i="44" s="1"/>
  <c r="C300" i="44" s="1"/>
  <c r="C301" i="44" s="1"/>
  <c r="C302" i="44" s="1"/>
  <c r="C303" i="44" s="1"/>
  <c r="C304" i="44" s="1"/>
  <c r="C305" i="44" s="1"/>
  <c r="C306" i="44" s="1"/>
  <c r="A8" i="36" l="1"/>
  <c r="D17" i="4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2" i="4" s="1"/>
  <c r="D33" i="4" s="1"/>
  <c r="D34" i="4" s="1"/>
  <c r="D35" i="4" s="1"/>
  <c r="D36" i="4" s="1"/>
  <c r="D37" i="4" s="1"/>
  <c r="D38" i="4" s="1"/>
  <c r="D39" i="4" s="1"/>
  <c r="D40" i="4" s="1"/>
  <c r="D41" i="4" s="1"/>
  <c r="D42" i="4" s="1"/>
  <c r="D43" i="4" s="1"/>
  <c r="D44" i="4" s="1"/>
  <c r="D45" i="4" s="1"/>
  <c r="D46" i="4" s="1"/>
  <c r="D47" i="4" s="1"/>
  <c r="D48" i="4" s="1"/>
  <c r="D49" i="4" s="1"/>
  <c r="D50" i="4" s="1"/>
  <c r="D51" i="4" s="1"/>
  <c r="D52" i="4" s="1"/>
  <c r="D53" i="4" s="1"/>
  <c r="D54" i="4" s="1"/>
  <c r="D55" i="4" s="1"/>
  <c r="D56" i="4" s="1"/>
  <c r="D57" i="4" s="1"/>
  <c r="D58" i="4" s="1"/>
  <c r="D59" i="4" s="1"/>
  <c r="D60" i="4" s="1"/>
  <c r="D61" i="4" s="1"/>
  <c r="D62" i="4" s="1"/>
  <c r="D63" i="4" s="1"/>
  <c r="D64" i="4" s="1"/>
  <c r="D65" i="4" s="1"/>
  <c r="D66" i="4" s="1"/>
  <c r="D67" i="4" s="1"/>
  <c r="D68" i="4" s="1"/>
  <c r="D69" i="4" s="1"/>
  <c r="D70" i="4" s="1"/>
  <c r="D71" i="4" s="1"/>
  <c r="D72" i="4" s="1"/>
  <c r="D73" i="4" s="1"/>
  <c r="D74" i="4" s="1"/>
  <c r="D75" i="4" s="1"/>
  <c r="D76" i="4" s="1"/>
  <c r="D77" i="4" s="1"/>
  <c r="D78" i="4" s="1"/>
  <c r="D79" i="4" s="1"/>
  <c r="D80" i="4" s="1"/>
  <c r="D81" i="4" s="1"/>
  <c r="D82" i="4" s="1"/>
  <c r="D83" i="4" s="1"/>
  <c r="D84" i="4" s="1"/>
  <c r="D85" i="4" s="1"/>
  <c r="D86" i="4" s="1"/>
  <c r="D87" i="4" s="1"/>
  <c r="D88" i="4" s="1"/>
  <c r="D89" i="4" s="1"/>
  <c r="D90" i="4" s="1"/>
  <c r="D91" i="4" s="1"/>
  <c r="D92" i="4" s="1"/>
  <c r="D93" i="4" s="1"/>
  <c r="D94" i="4" s="1"/>
  <c r="D95" i="4" s="1"/>
  <c r="D96" i="4" s="1"/>
  <c r="D97" i="4" s="1"/>
  <c r="D98" i="4" s="1"/>
  <c r="D99" i="4" s="1"/>
  <c r="D100" i="4" s="1"/>
  <c r="D101" i="4" s="1"/>
  <c r="D102" i="4" s="1"/>
  <c r="D103" i="4" s="1"/>
  <c r="D104" i="4" s="1"/>
  <c r="D105" i="4" s="1"/>
  <c r="B515" i="36"/>
  <c r="A7" i="36"/>
  <c r="B7" i="36" s="1"/>
  <c r="B8" i="36" s="1"/>
  <c r="G5" i="11"/>
  <c r="G6" i="11"/>
  <c r="G7" i="11"/>
  <c r="G8" i="11"/>
  <c r="G9" i="11"/>
  <c r="G10" i="11"/>
  <c r="G11" i="11"/>
  <c r="G12" i="11"/>
  <c r="G13" i="11"/>
  <c r="G14" i="11"/>
  <c r="D108" i="5" l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06" i="4"/>
  <c r="D107" i="4" s="1"/>
  <c r="D108" i="4" s="1"/>
  <c r="D109" i="4" s="1"/>
  <c r="D110" i="4" s="1"/>
  <c r="D111" i="4" s="1"/>
  <c r="D112" i="4" s="1"/>
  <c r="D113" i="4" s="1"/>
  <c r="D114" i="4" s="1"/>
  <c r="D115" i="4" s="1"/>
  <c r="D116" i="4" s="1"/>
  <c r="D117" i="4" s="1"/>
  <c r="D118" i="4" s="1"/>
  <c r="D119" i="4" s="1"/>
  <c r="D120" i="4" s="1"/>
  <c r="D121" i="4" s="1"/>
  <c r="D122" i="4" s="1"/>
  <c r="D123" i="4" s="1"/>
  <c r="D124" i="4" s="1"/>
  <c r="B9" i="36"/>
  <c r="G8" i="36"/>
  <c r="F8" i="36"/>
  <c r="E8" i="36"/>
  <c r="D8" i="36"/>
  <c r="C8" i="36"/>
  <c r="C7" i="36"/>
  <c r="D7" i="36"/>
  <c r="E7" i="36"/>
  <c r="F7" i="36"/>
  <c r="G7" i="36"/>
  <c r="B10" i="36" l="1"/>
  <c r="G9" i="36"/>
  <c r="F9" i="36"/>
  <c r="E9" i="36"/>
  <c r="D9" i="36"/>
  <c r="C9" i="36"/>
  <c r="B11" i="36" l="1"/>
  <c r="G10" i="36"/>
  <c r="F10" i="36"/>
  <c r="E10" i="36"/>
  <c r="D10" i="36"/>
  <c r="C10" i="36"/>
  <c r="B12" i="36" l="1"/>
  <c r="G11" i="36"/>
  <c r="F11" i="36"/>
  <c r="E11" i="36"/>
  <c r="D11" i="36"/>
  <c r="C11" i="36"/>
  <c r="B13" i="36" l="1"/>
  <c r="G12" i="36"/>
  <c r="F12" i="36"/>
  <c r="E12" i="36"/>
  <c r="D12" i="36"/>
  <c r="C12" i="36"/>
  <c r="B14" i="36" l="1"/>
  <c r="G13" i="36"/>
  <c r="F13" i="36"/>
  <c r="E13" i="36"/>
  <c r="D13" i="36"/>
  <c r="C13" i="36"/>
  <c r="B15" i="36" l="1"/>
  <c r="G14" i="36"/>
  <c r="F14" i="36"/>
  <c r="E14" i="36"/>
  <c r="D14" i="36"/>
  <c r="C14" i="36"/>
  <c r="B16" i="36" l="1"/>
  <c r="G15" i="36"/>
  <c r="F15" i="36"/>
  <c r="E15" i="36"/>
  <c r="D15" i="36"/>
  <c r="C15" i="36"/>
  <c r="B17" i="36" l="1"/>
  <c r="G16" i="36"/>
  <c r="F16" i="36"/>
  <c r="E16" i="36"/>
  <c r="D16" i="36"/>
  <c r="C16" i="36"/>
  <c r="B18" i="36" l="1"/>
  <c r="G17" i="36"/>
  <c r="F17" i="36"/>
  <c r="E17" i="36"/>
  <c r="D17" i="36"/>
  <c r="C17" i="36"/>
  <c r="B19" i="36" l="1"/>
  <c r="G18" i="36"/>
  <c r="F18" i="36"/>
  <c r="E18" i="36"/>
  <c r="D18" i="36"/>
  <c r="C18" i="36"/>
  <c r="B20" i="36" l="1"/>
  <c r="G19" i="36"/>
  <c r="F19" i="36"/>
  <c r="E19" i="36"/>
  <c r="D19" i="36"/>
  <c r="C19" i="36"/>
  <c r="B21" i="36" l="1"/>
  <c r="G20" i="36"/>
  <c r="F20" i="36"/>
  <c r="E20" i="36"/>
  <c r="D20" i="36"/>
  <c r="C20" i="36"/>
  <c r="B22" i="36" l="1"/>
  <c r="G21" i="36"/>
  <c r="F21" i="36"/>
  <c r="E21" i="36"/>
  <c r="D21" i="36"/>
  <c r="C21" i="36"/>
  <c r="B23" i="36" l="1"/>
  <c r="G22" i="36"/>
  <c r="F22" i="36"/>
  <c r="E22" i="36"/>
  <c r="D22" i="36"/>
  <c r="C22" i="36"/>
  <c r="B24" i="36" l="1"/>
  <c r="G23" i="36"/>
  <c r="F23" i="36"/>
  <c r="E23" i="36"/>
  <c r="D23" i="36"/>
  <c r="C23" i="36"/>
  <c r="B25" i="36" l="1"/>
  <c r="G24" i="36"/>
  <c r="F24" i="36"/>
  <c r="E24" i="36"/>
  <c r="D24" i="36"/>
  <c r="C24" i="36"/>
  <c r="B26" i="36" l="1"/>
  <c r="G25" i="36"/>
  <c r="F25" i="36"/>
  <c r="E25" i="36"/>
  <c r="D25" i="36"/>
  <c r="C25" i="36"/>
  <c r="B27" i="36" l="1"/>
  <c r="G26" i="36"/>
  <c r="F26" i="36"/>
  <c r="E26" i="36"/>
  <c r="D26" i="36"/>
  <c r="C26" i="36"/>
  <c r="B28" i="36" l="1"/>
  <c r="G27" i="36"/>
  <c r="F27" i="36"/>
  <c r="E27" i="36"/>
  <c r="D27" i="36"/>
  <c r="C27" i="36"/>
  <c r="B29" i="36" l="1"/>
  <c r="G28" i="36"/>
  <c r="F28" i="36"/>
  <c r="E28" i="36"/>
  <c r="D28" i="36"/>
  <c r="C28" i="36"/>
  <c r="B30" i="36" l="1"/>
  <c r="G29" i="36"/>
  <c r="F29" i="36"/>
  <c r="E29" i="36"/>
  <c r="D29" i="36"/>
  <c r="C29" i="36"/>
  <c r="B31" i="36" l="1"/>
  <c r="G30" i="36"/>
  <c r="F30" i="36"/>
  <c r="E30" i="36"/>
  <c r="D30" i="36"/>
  <c r="C30" i="36"/>
  <c r="G31" i="36" l="1"/>
  <c r="F31" i="36"/>
  <c r="E31" i="36"/>
  <c r="D31" i="36"/>
  <c r="C31" i="36"/>
</calcChain>
</file>

<file path=xl/sharedStrings.xml><?xml version="1.0" encoding="utf-8"?>
<sst xmlns="http://schemas.openxmlformats.org/spreadsheetml/2006/main" count="2324" uniqueCount="477">
  <si>
    <t>Nilai Terkecil</t>
  </si>
  <si>
    <t>Nilai Terbesar</t>
  </si>
  <si>
    <t>Kelipatan</t>
  </si>
  <si>
    <t>Urutan Angka</t>
  </si>
  <si>
    <t>URUTAN ANGKA MENAIK</t>
  </si>
  <si>
    <t>Angka Terkecil</t>
  </si>
  <si>
    <t>Angka Terbesar</t>
  </si>
  <si>
    <t>Urutan</t>
  </si>
  <si>
    <t>URUTAN ANGKA MENURUN</t>
  </si>
  <si>
    <t>URUTAN KELIPATAN</t>
  </si>
  <si>
    <t>PERKALIAN ANGKA</t>
  </si>
  <si>
    <t>Bulan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</si>
  <si>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</si>
  <si>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</si>
  <si>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</si>
  <si>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</si>
  <si>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</si>
  <si>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</si>
  <si>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</si>
  <si>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</si>
  <si>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</si>
  <si>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</si>
  <si>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Nopember</t>
  </si>
  <si>
    <t>Desember</t>
  </si>
  <si>
    <t>Wilayah</t>
  </si>
  <si>
    <t>LAPORAN PENJUALAN</t>
  </si>
  <si>
    <t>Medan</t>
  </si>
  <si>
    <t>Padang</t>
  </si>
  <si>
    <t>Palembang</t>
  </si>
  <si>
    <t>Jabotabek</t>
  </si>
  <si>
    <t>Bandung</t>
  </si>
  <si>
    <t>Semarang</t>
  </si>
  <si>
    <t>Surabaya</t>
  </si>
  <si>
    <t>Mataram</t>
  </si>
  <si>
    <t>Makassar</t>
  </si>
  <si>
    <t>Manado</t>
  </si>
  <si>
    <t>Pilihan Bulan</t>
  </si>
  <si>
    <t>Unit Terjual</t>
  </si>
  <si>
    <t>Tgl Lahir</t>
  </si>
  <si>
    <t>No</t>
  </si>
  <si>
    <t>MENAIK ATAU MENURUN</t>
  </si>
  <si>
    <t>KURS VALUTA ASING</t>
  </si>
  <si>
    <t>Minggu ke</t>
  </si>
  <si>
    <t>Kurs</t>
  </si>
  <si>
    <t>Silakan Anda isi tanggal transaksi</t>
  </si>
  <si>
    <t>Kurs yang berlaku</t>
  </si>
  <si>
    <t>Mengapa?</t>
  </si>
  <si>
    <t>DAFTAR KARYAWAN</t>
  </si>
  <si>
    <t>Nama Karyawan</t>
  </si>
  <si>
    <t>Jenis Kelamin</t>
  </si>
  <si>
    <t>Status</t>
  </si>
  <si>
    <t>Kantor Cabang</t>
  </si>
  <si>
    <t>DATA KARYAWAN</t>
  </si>
  <si>
    <t xml:space="preserve">Yana </t>
  </si>
  <si>
    <t>Wanita</t>
  </si>
  <si>
    <t>Kawin</t>
  </si>
  <si>
    <t>Bintaro</t>
  </si>
  <si>
    <t xml:space="preserve">Syaihu </t>
  </si>
  <si>
    <t>Pria</t>
  </si>
  <si>
    <t xml:space="preserve">Norman </t>
  </si>
  <si>
    <t xml:space="preserve">Juliani </t>
  </si>
  <si>
    <t>Thamrin</t>
  </si>
  <si>
    <t xml:space="preserve">Herdinan </t>
  </si>
  <si>
    <t>Kuningan</t>
  </si>
  <si>
    <t xml:space="preserve">Widiningsih </t>
  </si>
  <si>
    <t>Janda</t>
  </si>
  <si>
    <t>Duda</t>
  </si>
  <si>
    <t xml:space="preserve">Widianto </t>
  </si>
  <si>
    <t>Widianto Sri Lestari</t>
  </si>
  <si>
    <t xml:space="preserve">Indah </t>
  </si>
  <si>
    <t xml:space="preserve">Idris </t>
  </si>
  <si>
    <t xml:space="preserve">Agung </t>
  </si>
  <si>
    <t>Tidak Kawin</t>
  </si>
  <si>
    <t xml:space="preserve">Muhamad </t>
  </si>
  <si>
    <t xml:space="preserve">Mursid </t>
  </si>
  <si>
    <t xml:space="preserve">Novi </t>
  </si>
  <si>
    <t xml:space="preserve">Susanti </t>
  </si>
  <si>
    <t xml:space="preserve">Sultan </t>
  </si>
  <si>
    <t xml:space="preserve">Yarli </t>
  </si>
  <si>
    <t>Malang</t>
  </si>
  <si>
    <t xml:space="preserve">Hendarman </t>
  </si>
  <si>
    <t>Cirebon</t>
  </si>
  <si>
    <t xml:space="preserve">Santi </t>
  </si>
  <si>
    <t xml:space="preserve">Taufik </t>
  </si>
  <si>
    <t xml:space="preserve">Wibowo </t>
  </si>
  <si>
    <t xml:space="preserve">Susanto </t>
  </si>
  <si>
    <t>Glodok</t>
  </si>
  <si>
    <t xml:space="preserve">Kurniadi </t>
  </si>
  <si>
    <t xml:space="preserve">Carsono </t>
  </si>
  <si>
    <t xml:space="preserve">Priatni </t>
  </si>
  <si>
    <t xml:space="preserve">Oktovianus </t>
  </si>
  <si>
    <t xml:space="preserve">Wibawa </t>
  </si>
  <si>
    <t xml:space="preserve">Zulkifli </t>
  </si>
  <si>
    <t>Sudirman</t>
  </si>
  <si>
    <t xml:space="preserve">Priatna </t>
  </si>
  <si>
    <t>Priatna Hendra Chaidir</t>
  </si>
  <si>
    <t>Oktovianus Darpion</t>
  </si>
  <si>
    <t xml:space="preserve">Darmawan </t>
  </si>
  <si>
    <t xml:space="preserve">Muksin </t>
  </si>
  <si>
    <t xml:space="preserve">Chairul </t>
  </si>
  <si>
    <t>Chairul Conny Kurniawati</t>
  </si>
  <si>
    <t xml:space="preserve">Handayani </t>
  </si>
  <si>
    <t xml:space="preserve">Satrio </t>
  </si>
  <si>
    <t>Menteng</t>
  </si>
  <si>
    <t>Satrio Abdul Basit</t>
  </si>
  <si>
    <t xml:space="preserve">Mawan </t>
  </si>
  <si>
    <t xml:space="preserve">Chairunisa </t>
  </si>
  <si>
    <t xml:space="preserve">Tarsono </t>
  </si>
  <si>
    <t xml:space="preserve">Hartati </t>
  </si>
  <si>
    <t xml:space="preserve">Susianti </t>
  </si>
  <si>
    <t xml:space="preserve">Kurnia </t>
  </si>
  <si>
    <t xml:space="preserve">Sheli </t>
  </si>
  <si>
    <t>Sheli Mahdiansyah</t>
  </si>
  <si>
    <t xml:space="preserve">Mutaqim </t>
  </si>
  <si>
    <t>Widianto Asril P.Barus</t>
  </si>
  <si>
    <t xml:space="preserve">Pratiwi </t>
  </si>
  <si>
    <t xml:space="preserve">Cahyani </t>
  </si>
  <si>
    <t xml:space="preserve">Yanto </t>
  </si>
  <si>
    <t xml:space="preserve">Ita </t>
  </si>
  <si>
    <t>Sultan Amirudin</t>
  </si>
  <si>
    <t>Senen</t>
  </si>
  <si>
    <t>Susanti Siti Nurhayati</t>
  </si>
  <si>
    <t xml:space="preserve">Bustomi </t>
  </si>
  <si>
    <t xml:space="preserve">Abdulah </t>
  </si>
  <si>
    <t xml:space="preserve">Syahroni </t>
  </si>
  <si>
    <t xml:space="preserve">Suherman </t>
  </si>
  <si>
    <t xml:space="preserve">Kurnianti </t>
  </si>
  <si>
    <t>Blitar</t>
  </si>
  <si>
    <t xml:space="preserve">Zulkarnaen </t>
  </si>
  <si>
    <t>Muhamad Siswanto</t>
  </si>
  <si>
    <t>Agung Sri Wahyuni Handayani</t>
  </si>
  <si>
    <t>Tarsono Iran Irianto</t>
  </si>
  <si>
    <t xml:space="preserve">Cahyono </t>
  </si>
  <si>
    <t>Zulkifli Muhamad Nazly</t>
  </si>
  <si>
    <t xml:space="preserve">Dewi </t>
  </si>
  <si>
    <t>Tegal</t>
  </si>
  <si>
    <t xml:space="preserve">Alifuddin </t>
  </si>
  <si>
    <t>Madiun</t>
  </si>
  <si>
    <t xml:space="preserve">Muhamad Cahyadi </t>
  </si>
  <si>
    <t xml:space="preserve">Anhar </t>
  </si>
  <si>
    <t xml:space="preserve">Fitra </t>
  </si>
  <si>
    <t xml:space="preserve">Sobari </t>
  </si>
  <si>
    <t xml:space="preserve">Aryanti </t>
  </si>
  <si>
    <t xml:space="preserve">Leksono </t>
  </si>
  <si>
    <t xml:space="preserve">Sulistiani </t>
  </si>
  <si>
    <t xml:space="preserve">Andriyatno </t>
  </si>
  <si>
    <t xml:space="preserve">Marwan </t>
  </si>
  <si>
    <t>Bustomi Riomin Nababan</t>
  </si>
  <si>
    <t xml:space="preserve">Dania </t>
  </si>
  <si>
    <t>Sultan Asep Wahyudi</t>
  </si>
  <si>
    <t>Handayani Nasarudin</t>
  </si>
  <si>
    <t>Andrisono M Hozeli</t>
  </si>
  <si>
    <t>Yanto Ade Candra</t>
  </si>
  <si>
    <t xml:space="preserve">Alimudin </t>
  </si>
  <si>
    <t>Alimudin Rizki Kurniawati</t>
  </si>
  <si>
    <t xml:space="preserve">Komala </t>
  </si>
  <si>
    <t>Abdulah Ferry Atorid</t>
  </si>
  <si>
    <t xml:space="preserve">Sari </t>
  </si>
  <si>
    <t>Mursid M.Ichwan</t>
  </si>
  <si>
    <t>Muhamad Sumiyati</t>
  </si>
  <si>
    <t xml:space="preserve">Adira </t>
  </si>
  <si>
    <t>Idris Saodih Naswin</t>
  </si>
  <si>
    <t xml:space="preserve">Wicaksono </t>
  </si>
  <si>
    <t>Susanto Turyanto</t>
  </si>
  <si>
    <t xml:space="preserve">Wati </t>
  </si>
  <si>
    <t xml:space="preserve">Purnama </t>
  </si>
  <si>
    <t>Purnama Tiarlise Siagian</t>
  </si>
  <si>
    <t>Cahyono Dra Tini Sumartini</t>
  </si>
  <si>
    <t>Taufik Dr.M Yahya</t>
  </si>
  <si>
    <t>Aryanti Maulana Fauzi</t>
  </si>
  <si>
    <t>Wibawa Mardial</t>
  </si>
  <si>
    <t>Yarli Suharti</t>
  </si>
  <si>
    <t>Wibowo Dini Puspitasari</t>
  </si>
  <si>
    <t>I Wayan Sudana</t>
  </si>
  <si>
    <t>Susianti Ina Utari,Se</t>
  </si>
  <si>
    <t>Priatna Maili Yoranduri</t>
  </si>
  <si>
    <t>Wati Yayah Nurhayati</t>
  </si>
  <si>
    <t xml:space="preserve">Sania </t>
  </si>
  <si>
    <t xml:space="preserve">Alua </t>
  </si>
  <si>
    <t>Norman Lely Karmeli</t>
  </si>
  <si>
    <t xml:space="preserve">Anang </t>
  </si>
  <si>
    <t>Widianto Krisdiyanto</t>
  </si>
  <si>
    <t>Sari Yati Rohayati</t>
  </si>
  <si>
    <t xml:space="preserve">Amrain </t>
  </si>
  <si>
    <t xml:space="preserve">Syaihu Yusuf </t>
  </si>
  <si>
    <t>Syaihu Yusuf Maria Suharyati</t>
  </si>
  <si>
    <t xml:space="preserve">Reni </t>
  </si>
  <si>
    <t>Sheli Andi Wibowo</t>
  </si>
  <si>
    <t>Bogor</t>
  </si>
  <si>
    <t>Norman Wahida Achmad</t>
  </si>
  <si>
    <t xml:space="preserve">Adlian </t>
  </si>
  <si>
    <t>Adlian Tb Ahmad Sofiyan</t>
  </si>
  <si>
    <t>Darmawan Rossalyn Tambunan</t>
  </si>
  <si>
    <t>Priatni Titi Patimah</t>
  </si>
  <si>
    <t>Handayani Albert R.H Tampemawa</t>
  </si>
  <si>
    <t xml:space="preserve">Putra </t>
  </si>
  <si>
    <t>Wibawa M Ikhwan</t>
  </si>
  <si>
    <t>Wicaksono Frida Yuliyanti</t>
  </si>
  <si>
    <t>Ita Eko Rudiyono</t>
  </si>
  <si>
    <t xml:space="preserve">Baihaki </t>
  </si>
  <si>
    <t>Baihaki Anita Suci</t>
  </si>
  <si>
    <t xml:space="preserve">Abdulah Santoso </t>
  </si>
  <si>
    <t>Sania Noor Indah Puspitosari</t>
  </si>
  <si>
    <t>Norman Roy Cahyono</t>
  </si>
  <si>
    <t>Susianti Rudi Ganda Wijaya</t>
  </si>
  <si>
    <t xml:space="preserve">Priatna Susilo </t>
  </si>
  <si>
    <t>Priatna Susilo Arif Wibawa</t>
  </si>
  <si>
    <t xml:space="preserve">Alvin </t>
  </si>
  <si>
    <t xml:space="preserve">Aline </t>
  </si>
  <si>
    <t xml:space="preserve">Asys </t>
  </si>
  <si>
    <t>Wibowo Simon Baginda Panjaitan</t>
  </si>
  <si>
    <t>Mursid Mugiyono</t>
  </si>
  <si>
    <t>Purnama Rusnanto</t>
  </si>
  <si>
    <t xml:space="preserve">Sania Santi </t>
  </si>
  <si>
    <t>Syaihu Wahidin</t>
  </si>
  <si>
    <t>Muksin Ahmad Fauzan Salikie</t>
  </si>
  <si>
    <t>Wicaksono Darmini  Binti Rakmin</t>
  </si>
  <si>
    <t>Mawan Ramandini Desianty,Se</t>
  </si>
  <si>
    <t>Chairul Sartono</t>
  </si>
  <si>
    <t>Sari Evita Barliana</t>
  </si>
  <si>
    <t xml:space="preserve">Ardiansyah </t>
  </si>
  <si>
    <t>Ardiansyah Samsida  Sitinjak</t>
  </si>
  <si>
    <t>Hendarman Fahreza Rizani,St</t>
  </si>
  <si>
    <t>Chairunisa Sutarti</t>
  </si>
  <si>
    <t>Kurnia Moh.Yudinaf Z</t>
  </si>
  <si>
    <t>Widianto Hamdi Noviprima</t>
  </si>
  <si>
    <t>Mutaqim Bambang Darsono</t>
  </si>
  <si>
    <t>Cahyono Erna Ningsih</t>
  </si>
  <si>
    <t>Juliani Shinta Dewi Indriaty S</t>
  </si>
  <si>
    <t>Wilayah 1</t>
  </si>
  <si>
    <t>Wilayah 2</t>
  </si>
  <si>
    <t>Wilayah 3</t>
  </si>
  <si>
    <t>&lt;&lt;&lt; linked cell</t>
  </si>
  <si>
    <t>Ferdinand</t>
  </si>
  <si>
    <t xml:space="preserve">Diana </t>
  </si>
  <si>
    <t>Syamsu Rizal</t>
  </si>
  <si>
    <t>Widyasari</t>
  </si>
  <si>
    <t>Hardiman</t>
  </si>
  <si>
    <t>Yulianto</t>
  </si>
  <si>
    <t>Yanto</t>
  </si>
  <si>
    <t>Azhari</t>
  </si>
  <si>
    <t>Chairul Anwar</t>
  </si>
  <si>
    <t>Darsono</t>
  </si>
  <si>
    <t>Ariyanto</t>
  </si>
  <si>
    <t>Mawan Hanan</t>
  </si>
  <si>
    <t>Haryanto</t>
  </si>
  <si>
    <t>Dewi Irawati</t>
  </si>
  <si>
    <t xml:space="preserve">Aries Purnama </t>
  </si>
  <si>
    <t>Cahyono Widodo</t>
  </si>
  <si>
    <t xml:space="preserve">Halim Susanto </t>
  </si>
  <si>
    <t>&lt;&lt;&lt; option button link</t>
  </si>
  <si>
    <t>MENAMPILKAN DATA DALAM JUMLAH TERTENTU</t>
  </si>
  <si>
    <t xml:space="preserve">Sutan Harhari </t>
  </si>
  <si>
    <t>Yarli  Andriyanto</t>
  </si>
  <si>
    <t>Muhamad Harmanto</t>
  </si>
  <si>
    <t>Putri Patricia</t>
  </si>
  <si>
    <t>Pilihan       Naik       Turun</t>
  </si>
  <si>
    <t>Angka awal</t>
  </si>
  <si>
    <t>Angka akhir</t>
  </si>
  <si>
    <t>URUTAN ANGKA NEGATIF POSITIF</t>
  </si>
  <si>
    <t>URUTAN ANGKA 1 S.D. 1.048.576</t>
  </si>
  <si>
    <t>URUTAN ANGKA 1 S.D. 1.000</t>
  </si>
  <si>
    <t xml:space="preserve">  Urutan      Menaik      Menurun</t>
  </si>
  <si>
    <t>Teks</t>
  </si>
  <si>
    <t>Tanggal</t>
  </si>
  <si>
    <t>Hasil Penggabungan</t>
  </si>
  <si>
    <t>Jakarta</t>
  </si>
  <si>
    <t>Denpasar</t>
  </si>
  <si>
    <t>Pematangsiantar</t>
  </si>
  <si>
    <t>BIAYA SEWA</t>
  </si>
  <si>
    <t>Bulan Awal Sewa</t>
  </si>
  <si>
    <t>Alokasi Biaya Sewa</t>
  </si>
  <si>
    <t>Tahun</t>
  </si>
  <si>
    <t>Pemakaian</t>
  </si>
  <si>
    <t>Biaya Sewa</t>
  </si>
  <si>
    <t>Masa Sewa</t>
  </si>
  <si>
    <t>Biaya Sewa per Tahun</t>
  </si>
  <si>
    <t>November</t>
  </si>
  <si>
    <t>Bumiayu</t>
  </si>
  <si>
    <t>Pangkalanbun</t>
  </si>
  <si>
    <t>MENGGABUNG KOTA dengan TANGGAL LAHIR</t>
  </si>
  <si>
    <t>Prosedur:</t>
  </si>
  <si>
    <t xml:space="preserve">1. ketik angka 1 pada alamat sel D1 </t>
  </si>
  <si>
    <t>3. tempatkan penunjuk sel pada alamat sel D2</t>
  </si>
  <si>
    <t>tekan tombol Ctrl+C</t>
  </si>
  <si>
    <t>5. tekan tombl Enter</t>
  </si>
  <si>
    <t xml:space="preserve">1. tekan tombol fungsi F5 jendela Go To </t>
  </si>
  <si>
    <t>2. Ketik minimal spasi atau satu karakter - Enter</t>
  </si>
  <si>
    <t>2. susun rumus =D1+1 pada alamat sel D2</t>
  </si>
  <si>
    <t xml:space="preserve">4. ketik angka 1 pada alamat sel D1 </t>
  </si>
  <si>
    <t>5. susun rumus =D1+1 pada alamat sel D2</t>
  </si>
  <si>
    <t>6. tempatkan penunjuk sel pada alamat sel D2</t>
  </si>
  <si>
    <t>8. tekan tombl Enter</t>
  </si>
  <si>
    <t>3. susun fungsi =IF(B4=1;1;10) pada alamat sel B6</t>
  </si>
  <si>
    <t>1. susun fungsi =IF(B4=1;1;10) pada alamat sel C5</t>
  </si>
  <si>
    <t>5. susun fungsi =C$5*$B6 pada alamat sel C6, salin ke range C6:L15</t>
  </si>
  <si>
    <t>fungsi tersebut untuk membuat perkalian pada range C6:L15</t>
  </si>
  <si>
    <t xml:space="preserve"> &lt;&lt; dibuat dengan fasilitas Data Validation</t>
  </si>
  <si>
    <t>Catatan:</t>
  </si>
  <si>
    <t>Sel D5 =IF(D3&gt;1;C5+1;C5) digunakan untuk alokasi</t>
  </si>
  <si>
    <t>waktu sewa (tahun). Jika bulan sewa lebih dari 1 (Januari)</t>
  </si>
  <si>
    <t>alokasi waktu sewa adalah masa sewa + 1.</t>
  </si>
  <si>
    <r>
      <t xml:space="preserve">&lt;&lt; cell link / </t>
    </r>
    <r>
      <rPr>
        <i/>
        <sz val="11"/>
        <color rgb="FFFF0000"/>
        <rFont val="Calibri"/>
        <family val="2"/>
        <scheme val="minor"/>
      </rPr>
      <t>format control</t>
    </r>
  </si>
  <si>
    <r>
      <t xml:space="preserve">&lt;&lt; cell link / </t>
    </r>
    <r>
      <rPr>
        <sz val="11"/>
        <color rgb="FFFF0000"/>
        <rFont val="Calibri"/>
        <family val="2"/>
        <scheme val="minor"/>
      </rPr>
      <t>format control</t>
    </r>
  </si>
  <si>
    <t>4. tekan tombol Shift+Ctrl+↓ (panah ke bawah)</t>
  </si>
  <si>
    <t>&lt;&lt; ketik</t>
  </si>
  <si>
    <t>3. tekan tombol Ctrl + ↑ (panah ke atas)</t>
  </si>
  <si>
    <t>7. tekan tombol Shift+Ctrl+↓ (panah ke bawah)</t>
  </si>
  <si>
    <t>Pilih</t>
  </si>
  <si>
    <t xml:space="preserve"> &lt;&lt;&lt; cell link</t>
  </si>
  <si>
    <t>Penjelasan Fungsi</t>
  </si>
  <si>
    <t xml:space="preserve">Sel </t>
  </si>
  <si>
    <t>Fungsi</t>
  </si>
  <si>
    <t>B4</t>
  </si>
  <si>
    <t>salin dari B4 ke C4:E4</t>
  </si>
  <si>
    <r>
      <rPr>
        <b/>
        <sz val="11"/>
        <color rgb="FFFF0000"/>
        <rFont val="Calibri"/>
        <family val="2"/>
        <scheme val="minor"/>
      </rPr>
      <t>Sel C4</t>
    </r>
    <r>
      <rPr>
        <i/>
        <sz val="11"/>
        <color rgb="FF0000FF"/>
        <rFont val="Calibri"/>
        <family val="2"/>
        <scheme val="minor"/>
      </rPr>
      <t xml:space="preserve">  =INDEX(C7:C18;$H$4), salin ke range D4:F4</t>
    </r>
  </si>
  <si>
    <t>Silakan pilih halaman yang dicetak</t>
  </si>
  <si>
    <t>(Dolar AS terhadap Rupiah)</t>
  </si>
  <si>
    <t>PERTUMBUHAN EKONOMI</t>
  </si>
  <si>
    <r>
      <t>p = ((PNR</t>
    </r>
    <r>
      <rPr>
        <b/>
        <vertAlign val="subscript"/>
        <sz val="11"/>
        <color theme="0"/>
        <rFont val="Calibri"/>
        <family val="2"/>
        <scheme val="minor"/>
      </rPr>
      <t>1</t>
    </r>
    <r>
      <rPr>
        <b/>
        <sz val="11"/>
        <color theme="0"/>
        <rFont val="Calibri"/>
        <family val="2"/>
        <scheme val="minor"/>
      </rPr>
      <t>-PNR</t>
    </r>
    <r>
      <rPr>
        <b/>
        <vertAlign val="subscript"/>
        <sz val="11"/>
        <color theme="0"/>
        <rFont val="Calibri"/>
        <family val="2"/>
        <scheme val="minor"/>
      </rPr>
      <t>0</t>
    </r>
    <r>
      <rPr>
        <b/>
        <sz val="11"/>
        <color theme="0"/>
        <rFont val="Calibri"/>
        <family val="2"/>
        <scheme val="minor"/>
      </rPr>
      <t>)/PNR</t>
    </r>
    <r>
      <rPr>
        <b/>
        <vertAlign val="subscript"/>
        <sz val="11"/>
        <color theme="0"/>
        <rFont val="Calibri"/>
        <family val="2"/>
        <scheme val="minor"/>
      </rPr>
      <t>0</t>
    </r>
    <r>
      <rPr>
        <b/>
        <sz val="11"/>
        <color theme="0"/>
        <rFont val="Calibri"/>
        <family val="2"/>
        <scheme val="minor"/>
      </rPr>
      <t>) x 100%</t>
    </r>
  </si>
  <si>
    <t>Keterangan</t>
  </si>
  <si>
    <t>p =</t>
  </si>
  <si>
    <t xml:space="preserve"> tingkat pertumbuhan ekonomi</t>
  </si>
  <si>
    <r>
      <t>PNR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=</t>
    </r>
  </si>
  <si>
    <t>PN riil tahun sekarang</t>
  </si>
  <si>
    <r>
      <t>PNR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= </t>
    </r>
  </si>
  <si>
    <t>PN riil tahun lalu</t>
  </si>
  <si>
    <t>Pertumbuhan Ekonomi</t>
  </si>
  <si>
    <r>
      <t>Tahun 20X2 (PNR</t>
    </r>
    <r>
      <rPr>
        <b/>
        <vertAlign val="subscript"/>
        <sz val="11"/>
        <color theme="0"/>
        <rFont val="Calibri"/>
        <family val="2"/>
        <scheme val="minor"/>
      </rPr>
      <t>1</t>
    </r>
    <r>
      <rPr>
        <b/>
        <sz val="11"/>
        <color theme="0"/>
        <rFont val="Calibri"/>
        <family val="2"/>
        <scheme val="minor"/>
      </rPr>
      <t>)</t>
    </r>
  </si>
  <si>
    <r>
      <t>Tahun 20X1 (PNR</t>
    </r>
    <r>
      <rPr>
        <b/>
        <vertAlign val="subscript"/>
        <sz val="11"/>
        <color theme="0"/>
        <rFont val="Calibri"/>
        <family val="2"/>
        <scheme val="minor"/>
      </rPr>
      <t>0</t>
    </r>
    <r>
      <rPr>
        <b/>
        <sz val="11"/>
        <color theme="0"/>
        <rFont val="Calibri"/>
        <family val="2"/>
        <scheme val="minor"/>
      </rPr>
      <t>)</t>
    </r>
  </si>
  <si>
    <t>Data</t>
  </si>
  <si>
    <t>Pendapatan Nasional Riil Tahun 20X2</t>
  </si>
  <si>
    <r>
      <t>Indek Harga (I</t>
    </r>
    <r>
      <rPr>
        <b/>
        <vertAlign val="subscript"/>
        <sz val="11"/>
        <color theme="0"/>
        <rFont val="Calibri"/>
        <family val="2"/>
        <scheme val="minor"/>
      </rPr>
      <t>1</t>
    </r>
    <r>
      <rPr>
        <b/>
        <sz val="11"/>
        <color theme="0"/>
        <rFont val="Calibri"/>
        <family val="2"/>
        <scheme val="minor"/>
      </rPr>
      <t>)</t>
    </r>
  </si>
  <si>
    <r>
      <t>PNR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0"/>
        <rFont val="Arial"/>
        <family val="2"/>
      </rPr>
      <t xml:space="preserve"> =</t>
    </r>
  </si>
  <si>
    <t>I0/I1 x PNR1</t>
  </si>
  <si>
    <t>=</t>
  </si>
  <si>
    <t>Penjelasan Fungsi dan Rumus</t>
  </si>
  <si>
    <r>
      <t>Indeks Harga (I</t>
    </r>
    <r>
      <rPr>
        <b/>
        <vertAlign val="subscript"/>
        <sz val="11"/>
        <color theme="0"/>
        <rFont val="Calibri"/>
        <family val="2"/>
        <scheme val="minor"/>
      </rPr>
      <t>0</t>
    </r>
    <r>
      <rPr>
        <b/>
        <sz val="11"/>
        <color theme="0"/>
        <rFont val="Calibri"/>
        <family val="2"/>
        <scheme val="minor"/>
      </rPr>
      <t>)</t>
    </r>
  </si>
  <si>
    <t>Sel</t>
  </si>
  <si>
    <t>Fungsi dan Rumus</t>
  </si>
  <si>
    <t>G12</t>
  </si>
  <si>
    <t>G13</t>
  </si>
  <si>
    <t>g =</t>
  </si>
  <si>
    <r>
      <t>((PNR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0"/>
        <rFont val="Arial"/>
        <family val="2"/>
      </rPr>
      <t>-PNR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0"/>
        <rFont val="Arial"/>
        <family val="2"/>
      </rPr>
      <t>)/PNR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0"/>
        <rFont val="Arial"/>
        <family val="2"/>
      </rPr>
      <t>) x 100%</t>
    </r>
  </si>
  <si>
    <t>G17</t>
  </si>
  <si>
    <t>G18</t>
  </si>
  <si>
    <t>INDEKS HARGA</t>
  </si>
  <si>
    <t>Indeks Harga (Pn) =</t>
  </si>
  <si>
    <t>∑Pn</t>
  </si>
  <si>
    <t xml:space="preserve"> x 100%</t>
  </si>
  <si>
    <t>∑Po</t>
  </si>
  <si>
    <t>Pn =</t>
  </si>
  <si>
    <t>indeks harga (price index) tahun ke-n</t>
  </si>
  <si>
    <t>∑Pn =</t>
  </si>
  <si>
    <t>harga tahun ke-n</t>
  </si>
  <si>
    <t>∑Po =</t>
  </si>
  <si>
    <t>harga tahun dasar</t>
  </si>
  <si>
    <t>Data Ilustrasi</t>
  </si>
  <si>
    <t>Komoditas</t>
  </si>
  <si>
    <t>Unit</t>
  </si>
  <si>
    <t>Harga 20X0</t>
  </si>
  <si>
    <t>Harga 20X1</t>
  </si>
  <si>
    <t>Indeks Harga =</t>
  </si>
  <si>
    <t>x 100%</t>
  </si>
  <si>
    <t>(Po)</t>
  </si>
  <si>
    <t>(Pn)</t>
  </si>
  <si>
    <t xml:space="preserve">Minyak Goreng Kemasan </t>
  </si>
  <si>
    <t xml:space="preserve">Rp / 620ml </t>
  </si>
  <si>
    <t xml:space="preserve">Minyak Goreng Curah </t>
  </si>
  <si>
    <t xml:space="preserve">Rp / kg </t>
  </si>
  <si>
    <t xml:space="preserve">Daging Sapi </t>
  </si>
  <si>
    <t xml:space="preserve">Daging Ayam Broiler </t>
  </si>
  <si>
    <t xml:space="preserve">Daging Ayam Kampung </t>
  </si>
  <si>
    <t>Rumus:</t>
  </si>
  <si>
    <t xml:space="preserve">Telur Ayam Ras </t>
  </si>
  <si>
    <t>Sel K13 --&gt; =K11/K12</t>
  </si>
  <si>
    <t xml:space="preserve">Telur Ayam Kampung </t>
  </si>
  <si>
    <t>Sel K14 --&gt; =K11/K12*100</t>
  </si>
  <si>
    <t xml:space="preserve">Tepung Terigu </t>
  </si>
  <si>
    <t xml:space="preserve">Kedelai Impor </t>
  </si>
  <si>
    <t xml:space="preserve">Kedelai lokal </t>
  </si>
  <si>
    <t xml:space="preserve">Beras Medium </t>
  </si>
  <si>
    <t xml:space="preserve">Gula Pasir </t>
  </si>
  <si>
    <t xml:space="preserve">Susu Kental Manis </t>
  </si>
  <si>
    <t xml:space="preserve">Rp / 397g </t>
  </si>
  <si>
    <t xml:space="preserve">Mie Instant </t>
  </si>
  <si>
    <t xml:space="preserve">Rp / Bungkus </t>
  </si>
  <si>
    <t xml:space="preserve">Cabe Merah Keriting </t>
  </si>
  <si>
    <t xml:space="preserve">Cabe Merah Biasa </t>
  </si>
  <si>
    <t xml:space="preserve">Bawang Merah </t>
  </si>
  <si>
    <t xml:space="preserve">Ikan Teri Asin </t>
  </si>
  <si>
    <t xml:space="preserve">Kacang Hijau </t>
  </si>
  <si>
    <t xml:space="preserve">Kacang Tanah </t>
  </si>
  <si>
    <t>Ketela Pohon</t>
  </si>
  <si>
    <t>Jumlah</t>
  </si>
  <si>
    <t>INDEKS HARGA METODE LASPEYRES</t>
  </si>
  <si>
    <t>IL =</t>
  </si>
  <si>
    <t>∑Pn x Qo</t>
  </si>
  <si>
    <t>Data ilustrasi</t>
  </si>
  <si>
    <t>∑Po x Qo</t>
  </si>
  <si>
    <t>Kuantitas</t>
  </si>
  <si>
    <t>Po x Qo</t>
  </si>
  <si>
    <t>Pn x Qo</t>
  </si>
  <si>
    <t>Indeks Laspeyres</t>
  </si>
  <si>
    <t>(Qo)</t>
  </si>
  <si>
    <t>20X0</t>
  </si>
  <si>
    <t>20X1</t>
  </si>
  <si>
    <t>angka indek laspeyres.</t>
  </si>
  <si>
    <t>harga komoditas tahun ke-n</t>
  </si>
  <si>
    <t>Po =</t>
  </si>
  <si>
    <t>Qo =</t>
  </si>
  <si>
    <t>kuantitas komoditas di tahun dasar</t>
  </si>
  <si>
    <t>Harga kebutuhan pokok</t>
  </si>
  <si>
    <t>mengalami kenaikan sebesar</t>
  </si>
  <si>
    <t>INFLASI</t>
  </si>
  <si>
    <t>IHK =</t>
  </si>
  <si>
    <t>Harga saat ini</t>
  </si>
  <si>
    <t>Inflasi =</t>
  </si>
  <si>
    <t>IHKn - IHKo</t>
  </si>
  <si>
    <t xml:space="preserve">Harga tahun dasar </t>
  </si>
  <si>
    <t>IHKn =</t>
  </si>
  <si>
    <t>indeks harga konsumen tahun ke-n</t>
  </si>
  <si>
    <t>indeks harga konsumen</t>
  </si>
  <si>
    <t>IHKo =</t>
  </si>
  <si>
    <t>indeks harga konsumen tahun dasar</t>
  </si>
  <si>
    <t>Harga barang</t>
  </si>
  <si>
    <t>Kategori Inflasi</t>
  </si>
  <si>
    <t>Tahun 20X1</t>
  </si>
  <si>
    <t>Angka</t>
  </si>
  <si>
    <t>Inflasi</t>
  </si>
  <si>
    <t>Tabel</t>
  </si>
  <si>
    <t>Tahun 20X0</t>
  </si>
  <si>
    <t>0% - 10%</t>
  </si>
  <si>
    <t>Ringan</t>
  </si>
  <si>
    <t>IHK</t>
  </si>
  <si>
    <t>11% - 30%</t>
  </si>
  <si>
    <t>Sedang</t>
  </si>
  <si>
    <t>31% - 100%</t>
  </si>
  <si>
    <t>Berat</t>
  </si>
  <si>
    <t>&gt;100%</t>
  </si>
  <si>
    <t>Tak Terkendali</t>
  </si>
  <si>
    <r>
      <t xml:space="preserve">nama range </t>
    </r>
    <r>
      <rPr>
        <b/>
        <i/>
        <sz val="11"/>
        <color rgb="FF0000FF"/>
        <rFont val="Calibri"/>
        <family val="2"/>
        <scheme val="minor"/>
      </rPr>
      <t>INFLASI</t>
    </r>
  </si>
  <si>
    <t>Kategori:</t>
  </si>
  <si>
    <t>Pertumbuhan Ekonomi (p)</t>
  </si>
  <si>
    <t>2. susun fungsi =IF($D5=1;D5+1;D5-1) pada alamat D5</t>
  </si>
  <si>
    <t xml:space="preserve"> selanjutnya salin ke range E5:L6</t>
  </si>
  <si>
    <t xml:space="preserve">4. susun fungsi =IF(B$6=1;B6+1;B6-1) pada alamat sel B7 </t>
  </si>
  <si>
    <t>selanjutnya salin ke range B8:B15</t>
  </si>
  <si>
    <t xml:space="preserve">fungsi di atas digunakan untuk membuat urutan </t>
  </si>
  <si>
    <t>angka pada range C5:L5 dan B6:B16</t>
  </si>
  <si>
    <t>ditampilkan, pada bagian Reference ketik D1000 (sesuai jumlah baris)</t>
  </si>
  <si>
    <t>tekan tombol OK atau ketik D1000 pada Name Box - enter</t>
  </si>
  <si>
    <t>=((D10-D11)/D11)</t>
  </si>
  <si>
    <t>=D13&amp;"/"&amp;D11&amp;" x "&amp;TEXT(D10;"#.###")</t>
  </si>
  <si>
    <t>=D13/D11*D10</t>
  </si>
  <si>
    <t>="(("&amp;TEXT(G13;"#.###,00")&amp;" - "&amp;TEXT(D12;"#.###,00")&amp;") / "&amp;TEXT(D12;"#.###,00")&amp;") x 100%"</t>
  </si>
  <si>
    <t>=((G13-D12)/D12)</t>
  </si>
  <si>
    <t>=M13/M14</t>
  </si>
  <si>
    <t>=M13/M14*100</t>
  </si>
  <si>
    <t>=TEXT(D10;"#,00%")&amp;" - 100%"</t>
  </si>
  <si>
    <t>=D10-1</t>
  </si>
  <si>
    <t>=VLOOKUP(H16;INFLASI;2)</t>
  </si>
  <si>
    <t>=D3</t>
  </si>
  <si>
    <t>=IF(D6&lt;D$4;D6+1;"")</t>
  </si>
  <si>
    <t>=D4</t>
  </si>
  <si>
    <t>=IF(D6="";"";IF(D6&gt;D$3;D6-1;""))</t>
  </si>
  <si>
    <t>=IF(E3=1;D4;D5)</t>
  </si>
  <si>
    <t>=IF(D7="";"";IF(AND(E$3=1;D7&lt;D$5);D7+1;IF(AND(E$3=2;D7&gt;D$4);D7-1;"")))</t>
  </si>
  <si>
    <t>=IF(D7&lt;D$4;D7+D$5;"")</t>
  </si>
  <si>
    <t>=IF(C4&lt;C3;"";C3)</t>
  </si>
  <si>
    <t>=IF(C6&lt;C$4;C6+1;"")</t>
  </si>
  <si>
    <t>=D1+1</t>
  </si>
  <si>
    <t>=IF(H$3=C$3;C4;IF(H$3=D$3;D4;E4))</t>
  </si>
  <si>
    <t>=INDEX(B7:B18;$L$6)</t>
  </si>
  <si>
    <t>=VLOOKUP(WEEKNUM(F4;1);KURS;2)</t>
  </si>
  <si>
    <t>="Karena tanggal "&amp;TEXT(F4;"DD MMMM YYYY")&amp;" termasuk minggu ke-"&amp;TEXT(WEEKNUM(F4;1);"#")</t>
  </si>
  <si>
    <t>=B9&amp;", "&amp;TEXT(C9;"dd mmmm yyy")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</si>
</sst>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1" formatCode="_(* #,##0_);_(* \(#,##0\);_(* &quot;-&quot;_);_(@_)"/>
    <numFmt numFmtId="43" formatCode="_(* #,##0.00_);_(* \(#,##0.00\);_(* &quot;-&quot;??_);_(@_)"/>
    <numFmt numFmtId="164" formatCode="_-&quot;£&quot;* #,##0_-;\-&quot;£&quot;* #,##0_-;_-&quot;£&quot;* &quot;-&quot;_-;_-@_-"/>
    <numFmt numFmtId="165" formatCode="_-* #,##0_-;\-* #,##0_-;_-* &quot;-&quot;_-;_-@_-"/>
    <numFmt numFmtId="166" formatCode="_-&quot;£&quot;* #,##0.00_-;\-&quot;£&quot;* #,##0.00_-;_-&quot;£&quot;* &quot;-&quot;??_-;_-@_-"/>
    <numFmt numFmtId="167" formatCode="_-* #,##0.00_-;\-* #,##0.00_-;_-* &quot;-&quot;??_-;_-@_-"/>
    <numFmt numFmtId="168" formatCode="[$-421]dd\ mmmm\ yyyy;@"/>
    <numFmt numFmtId="169" formatCode="dddd"/>
    <numFmt numFmtId="170" formatCode="dd/mm/yyyy;@"/>
    <numFmt numFmtId="171" formatCode="&quot; Rp   &quot;#,##0.00_);\(#,##0.00\)"/>
    <numFmt numFmtId="172" formatCode="&quot;$&quot;#,##0_);[Red]\(&quot;$&quot;#,##0\)"/>
    <numFmt numFmtId="173" formatCode="0.00000%"/>
    <numFmt numFmtId="174" formatCode="0.000%"/>
    <numFmt numFmtId="175" formatCode="0.0%"/>
    <numFmt numFmtId="176" formatCode="General\ &quot;tahun&quot;"/>
    <numFmt numFmtId="177" formatCode="General\ &quot;bulan&quot;"/>
    <numFmt numFmtId="178" formatCode="#,##0\ &quot;trilyun&quot;"/>
  </numFmts>
  <fonts count="35" x14ac:knownFonts="1">
    <font>
      <sz val="10"/>
      <name val="Arial"/>
      <charset val="1"/>
    </font>
    <font>
      <sz val="11"/>
      <color theme="1"/>
      <name val="Calibri"/>
      <family val="2"/>
      <charset val="1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indexed="12"/>
      <name val="Arial"/>
      <family val="2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2"/>
      <color rgb="FF0000FF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i/>
      <sz val="11"/>
      <color rgb="FF0000FF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1033E0"/>
      <name val="Calibri"/>
      <family val="2"/>
      <scheme val="minor"/>
    </font>
    <font>
      <sz val="11"/>
      <color rgb="FF1033E0"/>
      <name val="Calibri"/>
      <family val="2"/>
      <scheme val="minor"/>
    </font>
    <font>
      <b/>
      <sz val="14"/>
      <color rgb="FF1033E0"/>
      <name val="Calibri"/>
      <family val="2"/>
      <scheme val="minor"/>
    </font>
    <font>
      <sz val="11"/>
      <name val="Calibri"/>
      <family val="2"/>
    </font>
    <font>
      <b/>
      <vertAlign val="subscript"/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i/>
      <sz val="11"/>
      <color rgb="FF0000FF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5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99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theme="4"/>
        <bgColor theme="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/>
      </left>
      <right style="thin">
        <color theme="0"/>
      </right>
      <top style="thin">
        <color theme="0" tint="-0.14999847407452621"/>
      </top>
      <bottom style="thin">
        <color theme="0"/>
      </bottom>
      <diagonal/>
    </border>
    <border>
      <left style="thin">
        <color theme="0"/>
      </left>
      <right style="thin">
        <color theme="0" tint="-0.14999847407452621"/>
      </right>
      <top style="thin">
        <color theme="0" tint="-0.14999847407452621"/>
      </top>
      <bottom style="thin">
        <color theme="0"/>
      </bottom>
      <diagonal/>
    </border>
    <border>
      <left style="thin">
        <color theme="0"/>
      </left>
      <right style="thin">
        <color theme="0" tint="-0.1499984740745262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14999847407452621"/>
      </bottom>
      <diagonal/>
    </border>
    <border>
      <left style="thin">
        <color theme="0"/>
      </left>
      <right style="thin">
        <color theme="0" tint="-0.14999847407452621"/>
      </right>
      <top style="thin">
        <color theme="0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ck">
        <color rgb="FFFF0000"/>
      </bottom>
      <diagonal/>
    </border>
    <border>
      <left style="thin">
        <color theme="0"/>
      </left>
      <right style="thin">
        <color theme="0"/>
      </right>
      <top/>
      <bottom style="thick">
        <color rgb="FFFF0000"/>
      </bottom>
      <diagonal/>
    </border>
    <border>
      <left/>
      <right style="thick">
        <color rgb="FFFF0000"/>
      </right>
      <top/>
      <bottom/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/>
      <right style="thick">
        <color rgb="FFFF0000"/>
      </right>
      <top/>
      <bottom style="thin">
        <color theme="0"/>
      </bottom>
      <diagonal/>
    </border>
    <border>
      <left/>
      <right style="thick">
        <color rgb="FFFF0000"/>
      </right>
      <top style="thin">
        <color theme="0"/>
      </top>
      <bottom style="thin">
        <color theme="0"/>
      </bottom>
      <diagonal/>
    </border>
    <border>
      <left style="thin">
        <color theme="0" tint="-4.9989318521683403E-2"/>
      </left>
      <right/>
      <top/>
      <bottom/>
      <diagonal/>
    </border>
    <border>
      <left/>
      <right/>
      <top style="thin">
        <color theme="0"/>
      </top>
      <bottom/>
      <diagonal/>
    </border>
    <border>
      <left style="thin">
        <color theme="0" tint="-4.9989318521683403E-2"/>
      </left>
      <right/>
      <top style="thin">
        <color theme="0"/>
      </top>
      <bottom/>
      <diagonal/>
    </border>
    <border>
      <left/>
      <right/>
      <top/>
      <bottom style="thin">
        <color indexed="64"/>
      </bottom>
      <diagonal/>
    </border>
  </borders>
  <cellStyleXfs count="67">
    <xf numFmtId="0" fontId="0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2" borderId="0"/>
    <xf numFmtId="16" fontId="4" fillId="0" borderId="0" applyNumberFormat="0" applyFont="0" applyFill="0" applyBorder="0">
      <alignment horizontal="left"/>
    </xf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6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41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>
      <alignment horizontal="left" vertical="center" indent="1"/>
    </xf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3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172" fontId="5" fillId="0" borderId="0" applyFont="0" applyFill="0" applyBorder="0" applyAlignment="0" applyProtection="0"/>
    <xf numFmtId="175" fontId="3" fillId="0" borderId="0" applyFont="0" applyFill="0" applyBorder="0" applyAlignment="0" applyProtection="0"/>
    <xf numFmtId="172" fontId="5" fillId="0" borderId="0" applyFont="0" applyFill="0" applyBorder="0" applyAlignment="0" applyProtection="0"/>
    <xf numFmtId="175" fontId="3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10" fillId="5" borderId="2" applyNumberFormat="0" applyAlignment="0" applyProtection="0"/>
    <xf numFmtId="0" fontId="3" fillId="0" borderId="0"/>
    <xf numFmtId="0" fontId="7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5" fillId="0" borderId="0"/>
    <xf numFmtId="0" fontId="1" fillId="0" borderId="0"/>
  </cellStyleXfs>
  <cellXfs count="288">
    <xf numFmtId="0" fontId="0" fillId="0" borderId="0" xfId="0"/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32" borderId="0" xfId="0" applyFont="1" applyFill="1" applyAlignment="1">
      <alignment horizontal="left" vertical="center" indent="1"/>
    </xf>
    <xf numFmtId="0" fontId="15" fillId="32" borderId="0" xfId="0" applyFont="1" applyFill="1" applyAlignment="1">
      <alignment vertical="center"/>
    </xf>
    <xf numFmtId="0" fontId="13" fillId="0" borderId="0" xfId="0" applyFont="1" applyAlignment="1">
      <alignment horizontal="right" vertical="center" indent="1"/>
    </xf>
    <xf numFmtId="0" fontId="14" fillId="0" borderId="0" xfId="0" applyFont="1" applyAlignment="1">
      <alignment horizontal="right" vertical="center" indent="1"/>
    </xf>
    <xf numFmtId="0" fontId="13" fillId="0" borderId="0" xfId="0" quotePrefix="1" applyFont="1" applyAlignment="1">
      <alignment horizontal="right" vertical="center" indent="1"/>
    </xf>
    <xf numFmtId="0" fontId="16" fillId="0" borderId="0" xfId="0" applyFont="1" applyAlignment="1">
      <alignment vertical="center"/>
    </xf>
    <xf numFmtId="0" fontId="13" fillId="3" borderId="0" xfId="0" applyFont="1" applyFill="1" applyAlignment="1">
      <alignment horizontal="right" vertical="center" indent="1"/>
    </xf>
    <xf numFmtId="0" fontId="13" fillId="4" borderId="9" xfId="0" applyFont="1" applyFill="1" applyBorder="1" applyAlignment="1">
      <alignment horizontal="right" vertical="center" indent="1"/>
    </xf>
    <xf numFmtId="0" fontId="17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0" fontId="15" fillId="32" borderId="18" xfId="0" applyFont="1" applyFill="1" applyBorder="1" applyAlignment="1">
      <alignment vertical="center"/>
    </xf>
    <xf numFmtId="0" fontId="15" fillId="32" borderId="19" xfId="0" applyFont="1" applyFill="1" applyBorder="1" applyAlignment="1">
      <alignment vertical="center"/>
    </xf>
    <xf numFmtId="0" fontId="16" fillId="0" borderId="0" xfId="0" quotePrefix="1" applyFont="1" applyAlignment="1">
      <alignment vertical="center"/>
    </xf>
    <xf numFmtId="0" fontId="13" fillId="4" borderId="0" xfId="0" applyFont="1" applyFill="1" applyBorder="1" applyAlignment="1">
      <alignment horizontal="right" vertical="center" indent="1"/>
    </xf>
    <xf numFmtId="0" fontId="13" fillId="0" borderId="0" xfId="0" quotePrefix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6" fillId="0" borderId="0" xfId="0" quotePrefix="1" applyFont="1" applyAlignment="1">
      <alignment horizontal="left" vertical="center"/>
    </xf>
    <xf numFmtId="0" fontId="12" fillId="0" borderId="0" xfId="65" applyFont="1" applyAlignment="1">
      <alignment vertical="center"/>
    </xf>
    <xf numFmtId="0" fontId="5" fillId="0" borderId="0" xfId="65" applyFont="1" applyAlignment="1">
      <alignment vertical="center"/>
    </xf>
    <xf numFmtId="0" fontId="5" fillId="0" borderId="0" xfId="65" applyFont="1" applyAlignment="1">
      <alignment horizontal="center" vertical="center"/>
    </xf>
    <xf numFmtId="0" fontId="14" fillId="0" borderId="0" xfId="65" applyFont="1" applyAlignment="1">
      <alignment vertical="center"/>
    </xf>
    <xf numFmtId="0" fontId="15" fillId="32" borderId="0" xfId="65" applyFont="1" applyFill="1" applyAlignment="1">
      <alignment horizontal="left" vertical="center" indent="1"/>
    </xf>
    <xf numFmtId="0" fontId="18" fillId="0" borderId="0" xfId="65" applyFont="1" applyAlignment="1">
      <alignment vertical="center"/>
    </xf>
    <xf numFmtId="0" fontId="20" fillId="0" borderId="0" xfId="65" applyFont="1" applyAlignment="1">
      <alignment vertical="center"/>
    </xf>
    <xf numFmtId="0" fontId="5" fillId="0" borderId="0" xfId="65" quotePrefix="1" applyFont="1" applyAlignment="1">
      <alignment horizontal="center" vertical="center"/>
    </xf>
    <xf numFmtId="0" fontId="22" fillId="0" borderId="0" xfId="65" applyFont="1" applyAlignment="1">
      <alignment vertical="center"/>
    </xf>
    <xf numFmtId="0" fontId="5" fillId="4" borderId="0" xfId="65" applyFont="1" applyFill="1" applyAlignment="1">
      <alignment horizontal="right" vertical="center" indent="1"/>
    </xf>
    <xf numFmtId="0" fontId="17" fillId="0" borderId="0" xfId="65" applyFont="1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left" vertical="center" indent="1"/>
    </xf>
    <xf numFmtId="0" fontId="17" fillId="0" borderId="0" xfId="0" applyFont="1"/>
    <xf numFmtId="0" fontId="2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indent="1"/>
    </xf>
    <xf numFmtId="0" fontId="18" fillId="0" borderId="0" xfId="0" quotePrefix="1" applyFont="1" applyAlignment="1">
      <alignment horizontal="left" vertical="center" indent="1"/>
    </xf>
    <xf numFmtId="0" fontId="21" fillId="0" borderId="0" xfId="0" applyFont="1" applyAlignment="1">
      <alignment vertical="center"/>
    </xf>
    <xf numFmtId="0" fontId="13" fillId="4" borderId="35" xfId="0" applyFont="1" applyFill="1" applyBorder="1" applyAlignment="1">
      <alignment horizontal="right" vertical="center"/>
    </xf>
    <xf numFmtId="0" fontId="15" fillId="32" borderId="32" xfId="0" quotePrefix="1" applyFont="1" applyFill="1" applyBorder="1" applyAlignment="1">
      <alignment horizontal="right" vertical="center" indent="1"/>
    </xf>
    <xf numFmtId="0" fontId="15" fillId="32" borderId="33" xfId="0" quotePrefix="1" applyFont="1" applyFill="1" applyBorder="1" applyAlignment="1">
      <alignment horizontal="right" vertical="center" indent="1"/>
    </xf>
    <xf numFmtId="0" fontId="15" fillId="32" borderId="33" xfId="0" applyFont="1" applyFill="1" applyBorder="1" applyAlignment="1">
      <alignment horizontal="right" vertical="center" indent="1"/>
    </xf>
    <xf numFmtId="0" fontId="15" fillId="32" borderId="32" xfId="0" applyFont="1" applyFill="1" applyBorder="1" applyAlignment="1">
      <alignment horizontal="right" vertical="center" indent="1"/>
    </xf>
    <xf numFmtId="0" fontId="15" fillId="32" borderId="36" xfId="0" quotePrefix="1" applyFont="1" applyFill="1" applyBorder="1" applyAlignment="1">
      <alignment horizontal="right" vertical="center" indent="1"/>
    </xf>
    <xf numFmtId="0" fontId="13" fillId="3" borderId="0" xfId="0" quotePrefix="1" applyFont="1" applyFill="1" applyAlignment="1">
      <alignment horizontal="right" vertical="center" indent="1"/>
    </xf>
    <xf numFmtId="0" fontId="15" fillId="32" borderId="37" xfId="0" quotePrefix="1" applyFont="1" applyFill="1" applyBorder="1" applyAlignment="1">
      <alignment horizontal="right" vertical="center" indent="1"/>
    </xf>
    <xf numFmtId="0" fontId="15" fillId="32" borderId="37" xfId="0" applyFont="1" applyFill="1" applyBorder="1" applyAlignment="1">
      <alignment horizontal="right" vertical="center" indent="1"/>
    </xf>
    <xf numFmtId="0" fontId="15" fillId="32" borderId="34" xfId="0" applyFont="1" applyFill="1" applyBorder="1" applyAlignment="1">
      <alignment horizontal="right" vertical="center" indent="1"/>
    </xf>
    <xf numFmtId="0" fontId="24" fillId="32" borderId="8" xfId="0" applyFont="1" applyFill="1" applyBorder="1" applyAlignment="1">
      <alignment horizontal="left" vertical="center" indent="1"/>
    </xf>
    <xf numFmtId="0" fontId="24" fillId="32" borderId="0" xfId="0" applyFont="1" applyFill="1" applyAlignment="1">
      <alignment horizontal="center" vertical="center"/>
    </xf>
    <xf numFmtId="0" fontId="24" fillId="32" borderId="1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4" fillId="32" borderId="6" xfId="0" applyFont="1" applyFill="1" applyBorder="1" applyAlignment="1">
      <alignment horizontal="center" vertical="center"/>
    </xf>
    <xf numFmtId="0" fontId="24" fillId="32" borderId="10" xfId="0" applyFont="1" applyFill="1" applyBorder="1" applyAlignment="1">
      <alignment horizontal="center" vertical="center"/>
    </xf>
    <xf numFmtId="0" fontId="13" fillId="4" borderId="20" xfId="0" applyFont="1" applyFill="1" applyBorder="1" applyAlignment="1">
      <alignment horizontal="left" vertical="center" indent="1"/>
    </xf>
    <xf numFmtId="0" fontId="24" fillId="32" borderId="13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left" vertical="center" indent="1"/>
    </xf>
    <xf numFmtId="0" fontId="13" fillId="4" borderId="3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3" fillId="4" borderId="22" xfId="0" quotePrefix="1" applyFont="1" applyFill="1" applyBorder="1" applyAlignment="1">
      <alignment horizontal="right" vertical="center" indent="2"/>
    </xf>
    <xf numFmtId="0" fontId="13" fillId="4" borderId="9" xfId="0" applyFont="1" applyFill="1" applyBorder="1" applyAlignment="1">
      <alignment horizontal="right" vertical="center" indent="2"/>
    </xf>
    <xf numFmtId="0" fontId="5" fillId="0" borderId="0" xfId="65" applyFont="1" applyFill="1" applyAlignment="1">
      <alignment vertical="center"/>
    </xf>
    <xf numFmtId="0" fontId="15" fillId="32" borderId="23" xfId="65" applyFont="1" applyFill="1" applyBorder="1" applyAlignment="1">
      <alignment horizontal="center" vertical="center"/>
    </xf>
    <xf numFmtId="0" fontId="19" fillId="0" borderId="0" xfId="65" applyFont="1" applyFill="1" applyBorder="1" applyAlignment="1">
      <alignment vertical="center"/>
    </xf>
    <xf numFmtId="3" fontId="5" fillId="4" borderId="16" xfId="65" applyNumberFormat="1" applyFont="1" applyFill="1" applyBorder="1" applyAlignment="1">
      <alignment horizontal="right" vertical="center" indent="1"/>
    </xf>
    <xf numFmtId="0" fontId="5" fillId="32" borderId="0" xfId="65" applyFont="1" applyFill="1" applyAlignment="1">
      <alignment vertical="center"/>
    </xf>
    <xf numFmtId="0" fontId="15" fillId="32" borderId="0" xfId="65" applyFont="1" applyFill="1" applyAlignment="1">
      <alignment horizontal="left" vertical="center" indent="2"/>
    </xf>
    <xf numFmtId="0" fontId="5" fillId="4" borderId="0" xfId="65" applyFont="1" applyFill="1" applyAlignment="1">
      <alignment horizontal="center" vertical="center"/>
    </xf>
    <xf numFmtId="0" fontId="5" fillId="4" borderId="0" xfId="65" applyFont="1" applyFill="1" applyBorder="1" applyAlignment="1">
      <alignment horizontal="right" vertical="center" indent="1"/>
    </xf>
    <xf numFmtId="0" fontId="15" fillId="32" borderId="0" xfId="65" quotePrefix="1" applyFont="1" applyFill="1" applyBorder="1" applyAlignment="1">
      <alignment horizontal="left" vertical="center" indent="1"/>
    </xf>
    <xf numFmtId="3" fontId="5" fillId="4" borderId="31" xfId="65" applyNumberFormat="1" applyFont="1" applyFill="1" applyBorder="1" applyAlignment="1">
      <alignment horizontal="right" vertical="center" indent="1"/>
    </xf>
    <xf numFmtId="3" fontId="5" fillId="4" borderId="9" xfId="65" applyNumberFormat="1" applyFont="1" applyFill="1" applyBorder="1" applyAlignment="1">
      <alignment horizontal="right" vertical="center" indent="1"/>
    </xf>
    <xf numFmtId="0" fontId="5" fillId="4" borderId="7" xfId="65" applyFont="1" applyFill="1" applyBorder="1" applyAlignment="1">
      <alignment horizontal="left" vertical="center" indent="1"/>
    </xf>
    <xf numFmtId="0" fontId="15" fillId="32" borderId="31" xfId="65" applyFont="1" applyFill="1" applyBorder="1" applyAlignment="1">
      <alignment horizontal="center" vertical="center"/>
    </xf>
    <xf numFmtId="0" fontId="5" fillId="4" borderId="31" xfId="65" applyFont="1" applyFill="1" applyBorder="1" applyAlignment="1">
      <alignment horizontal="right" vertical="center" indent="1"/>
    </xf>
    <xf numFmtId="0" fontId="5" fillId="31" borderId="3" xfId="65" applyFont="1" applyFill="1" applyBorder="1" applyAlignment="1">
      <alignment vertical="center"/>
    </xf>
    <xf numFmtId="0" fontId="15" fillId="32" borderId="4" xfId="65" applyFont="1" applyFill="1" applyBorder="1" applyAlignment="1">
      <alignment horizontal="center" vertical="center"/>
    </xf>
    <xf numFmtId="0" fontId="15" fillId="32" borderId="3" xfId="65" applyFont="1" applyFill="1" applyBorder="1" applyAlignment="1">
      <alignment horizontal="center" vertical="center"/>
    </xf>
    <xf numFmtId="0" fontId="5" fillId="4" borderId="31" xfId="65" quotePrefix="1" applyFont="1" applyFill="1" applyBorder="1" applyAlignment="1">
      <alignment horizontal="right" vertical="center" indent="1"/>
    </xf>
    <xf numFmtId="0" fontId="15" fillId="32" borderId="0" xfId="65" applyFont="1" applyFill="1" applyAlignment="1">
      <alignment horizontal="center" vertical="center"/>
    </xf>
    <xf numFmtId="0" fontId="5" fillId="4" borderId="0" xfId="65" applyFont="1" applyFill="1" applyAlignment="1">
      <alignment horizontal="left" vertical="center" indent="1"/>
    </xf>
    <xf numFmtId="0" fontId="5" fillId="4" borderId="7" xfId="65" applyFont="1" applyFill="1" applyBorder="1" applyAlignment="1">
      <alignment horizontal="center" vertical="center"/>
    </xf>
    <xf numFmtId="0" fontId="15" fillId="32" borderId="13" xfId="65" applyFont="1" applyFill="1" applyBorder="1" applyAlignment="1">
      <alignment horizontal="center" vertical="center"/>
    </xf>
    <xf numFmtId="0" fontId="5" fillId="4" borderId="0" xfId="65" quotePrefix="1" applyFont="1" applyFill="1" applyAlignment="1">
      <alignment horizontal="left" vertical="center" indent="1"/>
    </xf>
    <xf numFmtId="0" fontId="5" fillId="4" borderId="29" xfId="65" applyFont="1" applyFill="1" applyBorder="1" applyAlignment="1">
      <alignment vertical="center"/>
    </xf>
    <xf numFmtId="0" fontId="15" fillId="32" borderId="24" xfId="65" applyFont="1" applyFill="1" applyBorder="1" applyAlignment="1">
      <alignment horizontal="center" vertical="center"/>
    </xf>
    <xf numFmtId="0" fontId="15" fillId="32" borderId="25" xfId="65" applyFont="1" applyFill="1" applyBorder="1" applyAlignment="1">
      <alignment horizontal="center" vertical="center"/>
    </xf>
    <xf numFmtId="0" fontId="6" fillId="32" borderId="29" xfId="65" quotePrefix="1" applyFont="1" applyFill="1" applyBorder="1" applyAlignment="1">
      <alignment horizontal="left" vertical="center" indent="1"/>
    </xf>
    <xf numFmtId="0" fontId="26" fillId="0" borderId="0" xfId="65" applyFont="1" applyFill="1" applyBorder="1" applyAlignment="1">
      <alignment vertical="center"/>
    </xf>
    <xf numFmtId="0" fontId="5" fillId="30" borderId="0" xfId="65" applyFont="1" applyFill="1" applyAlignment="1">
      <alignment vertical="center"/>
    </xf>
    <xf numFmtId="0" fontId="5" fillId="32" borderId="5" xfId="65" applyFont="1" applyFill="1" applyBorder="1" applyAlignment="1">
      <alignment vertical="center"/>
    </xf>
    <xf numFmtId="0" fontId="5" fillId="4" borderId="16" xfId="65" applyFont="1" applyFill="1" applyBorder="1" applyAlignment="1">
      <alignment horizontal="left" vertical="center" indent="1"/>
    </xf>
    <xf numFmtId="3" fontId="5" fillId="4" borderId="26" xfId="65" applyNumberFormat="1" applyFont="1" applyFill="1" applyBorder="1" applyAlignment="1">
      <alignment horizontal="right" vertical="center" indent="1"/>
    </xf>
    <xf numFmtId="0" fontId="5" fillId="4" borderId="27" xfId="65" applyFont="1" applyFill="1" applyBorder="1" applyAlignment="1">
      <alignment horizontal="left" vertical="center" indent="1"/>
    </xf>
    <xf numFmtId="3" fontId="5" fillId="4" borderId="27" xfId="65" applyNumberFormat="1" applyFont="1" applyFill="1" applyBorder="1" applyAlignment="1">
      <alignment horizontal="right" vertical="center" indent="1"/>
    </xf>
    <xf numFmtId="3" fontId="5" fillId="4" borderId="28" xfId="65" applyNumberFormat="1" applyFont="1" applyFill="1" applyBorder="1" applyAlignment="1">
      <alignment horizontal="right" vertical="center" indent="1"/>
    </xf>
    <xf numFmtId="0" fontId="5" fillId="4" borderId="27" xfId="65" applyFont="1" applyFill="1" applyBorder="1" applyAlignment="1">
      <alignment horizontal="center" vertical="center"/>
    </xf>
    <xf numFmtId="0" fontId="5" fillId="4" borderId="28" xfId="65" applyFont="1" applyFill="1" applyBorder="1" applyAlignment="1">
      <alignment horizontal="center" vertical="center"/>
    </xf>
    <xf numFmtId="0" fontId="13" fillId="0" borderId="0" xfId="7" applyFont="1" applyAlignment="1">
      <alignment vertical="center"/>
    </xf>
    <xf numFmtId="0" fontId="13" fillId="3" borderId="0" xfId="7" applyFont="1" applyFill="1" applyAlignment="1">
      <alignment horizontal="center" vertical="center"/>
    </xf>
    <xf numFmtId="0" fontId="15" fillId="28" borderId="11" xfId="7" applyFont="1" applyFill="1" applyBorder="1" applyAlignment="1">
      <alignment horizontal="center" vertical="center"/>
    </xf>
    <xf numFmtId="0" fontId="15" fillId="28" borderId="12" xfId="7" applyFont="1" applyFill="1" applyBorder="1" applyAlignment="1">
      <alignment horizontal="center" vertical="center"/>
    </xf>
    <xf numFmtId="0" fontId="13" fillId="0" borderId="0" xfId="7" applyNumberFormat="1" applyFont="1" applyAlignment="1">
      <alignment horizontal="center" vertical="center"/>
    </xf>
    <xf numFmtId="0" fontId="13" fillId="0" borderId="0" xfId="7" applyNumberFormat="1" applyFont="1" applyAlignment="1">
      <alignment horizontal="left" vertical="center"/>
    </xf>
    <xf numFmtId="37" fontId="13" fillId="0" borderId="0" xfId="7" applyNumberFormat="1" applyFont="1" applyAlignment="1">
      <alignment vertical="center"/>
    </xf>
    <xf numFmtId="0" fontId="28" fillId="0" borderId="0" xfId="7" applyFont="1" applyAlignment="1">
      <alignment vertical="center"/>
    </xf>
    <xf numFmtId="0" fontId="13" fillId="0" borderId="0" xfId="7" applyFont="1" applyAlignment="1">
      <alignment horizontal="center" vertical="center"/>
    </xf>
    <xf numFmtId="0" fontId="15" fillId="28" borderId="11" xfId="7" applyFont="1" applyFill="1" applyBorder="1" applyAlignment="1">
      <alignment vertical="center"/>
    </xf>
    <xf numFmtId="0" fontId="15" fillId="28" borderId="12" xfId="7" applyFont="1" applyFill="1" applyBorder="1" applyAlignment="1">
      <alignment vertical="center"/>
    </xf>
    <xf numFmtId="37" fontId="5" fillId="8" borderId="13" xfId="7" applyNumberFormat="1" applyFont="1" applyFill="1" applyBorder="1" applyAlignment="1">
      <alignment vertical="center"/>
    </xf>
    <xf numFmtId="37" fontId="5" fillId="7" borderId="13" xfId="7" applyNumberFormat="1" applyFont="1" applyFill="1" applyBorder="1" applyAlignment="1">
      <alignment vertical="center"/>
    </xf>
    <xf numFmtId="37" fontId="5" fillId="8" borderId="7" xfId="7" applyNumberFormat="1" applyFont="1" applyFill="1" applyBorder="1" applyAlignment="1">
      <alignment vertical="center"/>
    </xf>
    <xf numFmtId="37" fontId="25" fillId="0" borderId="14" xfId="7" applyNumberFormat="1" applyFont="1" applyFill="1" applyBorder="1" applyAlignment="1">
      <alignment vertical="center"/>
    </xf>
    <xf numFmtId="0" fontId="15" fillId="0" borderId="14" xfId="7" applyFont="1" applyFill="1" applyBorder="1" applyAlignment="1">
      <alignment vertical="center"/>
    </xf>
    <xf numFmtId="170" fontId="15" fillId="0" borderId="14" xfId="7" applyNumberFormat="1" applyFont="1" applyFill="1" applyBorder="1" applyAlignment="1">
      <alignment horizontal="center" vertical="center"/>
    </xf>
    <xf numFmtId="0" fontId="15" fillId="0" borderId="15" xfId="7" applyFont="1" applyFill="1" applyBorder="1" applyAlignment="1">
      <alignment vertical="center"/>
    </xf>
    <xf numFmtId="0" fontId="17" fillId="0" borderId="0" xfId="7" applyFont="1" applyAlignment="1">
      <alignment vertical="center"/>
    </xf>
    <xf numFmtId="0" fontId="15" fillId="32" borderId="0" xfId="7" applyFont="1" applyFill="1" applyAlignment="1">
      <alignment vertical="center"/>
    </xf>
    <xf numFmtId="0" fontId="15" fillId="32" borderId="0" xfId="7" applyFont="1" applyFill="1" applyAlignment="1">
      <alignment horizontal="left" vertical="center" indent="1"/>
    </xf>
    <xf numFmtId="170" fontId="13" fillId="0" borderId="0" xfId="7" applyNumberFormat="1" applyFont="1" applyAlignment="1">
      <alignment horizontal="left" vertical="center" indent="1"/>
    </xf>
    <xf numFmtId="0" fontId="13" fillId="0" borderId="0" xfId="7" applyNumberFormat="1" applyFont="1" applyAlignment="1">
      <alignment horizontal="left" vertical="center" indent="1"/>
    </xf>
    <xf numFmtId="0" fontId="5" fillId="8" borderId="13" xfId="7" applyFont="1" applyFill="1" applyBorder="1" applyAlignment="1">
      <alignment horizontal="left" vertical="center" indent="1"/>
    </xf>
    <xf numFmtId="170" fontId="5" fillId="8" borderId="13" xfId="7" applyNumberFormat="1" applyFont="1" applyFill="1" applyBorder="1" applyAlignment="1">
      <alignment horizontal="left" vertical="center" indent="1"/>
    </xf>
    <xf numFmtId="0" fontId="5" fillId="8" borderId="3" xfId="7" applyFont="1" applyFill="1" applyBorder="1" applyAlignment="1">
      <alignment horizontal="left" vertical="center" indent="1"/>
    </xf>
    <xf numFmtId="0" fontId="5" fillId="7" borderId="13" xfId="7" applyFont="1" applyFill="1" applyBorder="1" applyAlignment="1">
      <alignment horizontal="left" vertical="center" indent="1"/>
    </xf>
    <xf numFmtId="170" fontId="5" fillId="7" borderId="13" xfId="7" applyNumberFormat="1" applyFont="1" applyFill="1" applyBorder="1" applyAlignment="1">
      <alignment horizontal="left" vertical="center" indent="1"/>
    </xf>
    <xf numFmtId="0" fontId="5" fillId="7" borderId="3" xfId="7" applyFont="1" applyFill="1" applyBorder="1" applyAlignment="1">
      <alignment horizontal="left" vertical="center" indent="1"/>
    </xf>
    <xf numFmtId="0" fontId="5" fillId="8" borderId="7" xfId="7" applyFont="1" applyFill="1" applyBorder="1" applyAlignment="1">
      <alignment horizontal="left" vertical="center" indent="1"/>
    </xf>
    <xf numFmtId="170" fontId="5" fillId="8" borderId="7" xfId="7" applyNumberFormat="1" applyFont="1" applyFill="1" applyBorder="1" applyAlignment="1">
      <alignment horizontal="left" vertical="center" indent="1"/>
    </xf>
    <xf numFmtId="0" fontId="5" fillId="8" borderId="0" xfId="7" applyFont="1" applyFill="1" applyBorder="1" applyAlignment="1">
      <alignment horizontal="left" vertical="center" indent="1"/>
    </xf>
    <xf numFmtId="0" fontId="15" fillId="32" borderId="3" xfId="7" applyFont="1" applyFill="1" applyBorder="1" applyAlignment="1">
      <alignment horizontal="center" vertical="center"/>
    </xf>
    <xf numFmtId="0" fontId="15" fillId="32" borderId="8" xfId="7" applyFont="1" applyFill="1" applyBorder="1" applyAlignment="1">
      <alignment horizontal="center" vertical="center"/>
    </xf>
    <xf numFmtId="0" fontId="13" fillId="4" borderId="0" xfId="7" applyFont="1" applyFill="1" applyAlignment="1">
      <alignment horizontal="center" vertical="center"/>
    </xf>
    <xf numFmtId="37" fontId="13" fillId="4" borderId="9" xfId="7" applyNumberFormat="1" applyFont="1" applyFill="1" applyBorder="1" applyAlignment="1">
      <alignment vertical="center"/>
    </xf>
    <xf numFmtId="0" fontId="18" fillId="0" borderId="0" xfId="7" applyFont="1" applyAlignment="1">
      <alignment vertical="center"/>
    </xf>
    <xf numFmtId="0" fontId="13" fillId="4" borderId="5" xfId="7" applyFont="1" applyFill="1" applyBorder="1" applyAlignment="1">
      <alignment horizontal="center" vertical="center"/>
    </xf>
    <xf numFmtId="37" fontId="13" fillId="4" borderId="10" xfId="7" applyNumberFormat="1" applyFont="1" applyFill="1" applyBorder="1" applyAlignment="1">
      <alignment vertical="center"/>
    </xf>
    <xf numFmtId="0" fontId="26" fillId="0" borderId="0" xfId="7" applyFont="1" applyAlignment="1">
      <alignment horizontal="left" vertical="center"/>
    </xf>
    <xf numFmtId="0" fontId="29" fillId="0" borderId="0" xfId="7" applyFont="1" applyAlignment="1">
      <alignment vertical="center"/>
    </xf>
    <xf numFmtId="168" fontId="13" fillId="4" borderId="30" xfId="7" applyNumberFormat="1" applyFont="1" applyFill="1" applyBorder="1" applyAlignment="1">
      <alignment horizontal="left" vertical="center" indent="1"/>
    </xf>
    <xf numFmtId="171" fontId="13" fillId="4" borderId="30" xfId="7" quotePrefix="1" applyNumberFormat="1" applyFont="1" applyFill="1" applyBorder="1" applyAlignment="1">
      <alignment horizontal="left" vertical="center" indent="1"/>
    </xf>
    <xf numFmtId="0" fontId="13" fillId="0" borderId="0" xfId="65" applyFont="1" applyAlignment="1">
      <alignment vertical="center"/>
    </xf>
    <xf numFmtId="0" fontId="15" fillId="32" borderId="8" xfId="65" applyFont="1" applyFill="1" applyBorder="1" applyAlignment="1">
      <alignment horizontal="center" vertical="center"/>
    </xf>
    <xf numFmtId="0" fontId="13" fillId="4" borderId="6" xfId="65" applyFont="1" applyFill="1" applyBorder="1" applyAlignment="1">
      <alignment horizontal="left" vertical="center" indent="1"/>
    </xf>
    <xf numFmtId="14" fontId="13" fillId="4" borderId="10" xfId="65" applyNumberFormat="1" applyFont="1" applyFill="1" applyBorder="1" applyAlignment="1">
      <alignment horizontal="center" vertical="center"/>
    </xf>
    <xf numFmtId="0" fontId="13" fillId="4" borderId="3" xfId="65" applyFont="1" applyFill="1" applyBorder="1" applyAlignment="1">
      <alignment horizontal="left" vertical="center" indent="1"/>
    </xf>
    <xf numFmtId="0" fontId="13" fillId="4" borderId="5" xfId="65" applyFont="1" applyFill="1" applyBorder="1" applyAlignment="1">
      <alignment horizontal="left" vertical="center" indent="1"/>
    </xf>
    <xf numFmtId="0" fontId="13" fillId="4" borderId="20" xfId="65" applyFont="1" applyFill="1" applyBorder="1" applyAlignment="1">
      <alignment horizontal="left" vertical="center" indent="1"/>
    </xf>
    <xf numFmtId="14" fontId="13" fillId="4" borderId="22" xfId="65" applyNumberFormat="1" applyFont="1" applyFill="1" applyBorder="1" applyAlignment="1">
      <alignment horizontal="center" vertical="center"/>
    </xf>
    <xf numFmtId="0" fontId="14" fillId="4" borderId="5" xfId="65" quotePrefix="1" applyFont="1" applyFill="1" applyBorder="1" applyAlignment="1">
      <alignment horizontal="left" vertical="center" indent="1"/>
    </xf>
    <xf numFmtId="0" fontId="18" fillId="0" borderId="0" xfId="65" applyFont="1" applyAlignment="1">
      <alignment horizontal="right" vertical="center"/>
    </xf>
    <xf numFmtId="0" fontId="5" fillId="4" borderId="30" xfId="65" applyFont="1" applyFill="1" applyBorder="1" applyAlignment="1">
      <alignment horizontal="left" vertical="center" indent="1"/>
    </xf>
    <xf numFmtId="176" fontId="5" fillId="4" borderId="30" xfId="65" applyNumberFormat="1" applyFont="1" applyFill="1" applyBorder="1" applyAlignment="1">
      <alignment horizontal="left" vertical="center" indent="1"/>
    </xf>
    <xf numFmtId="0" fontId="13" fillId="0" borderId="0" xfId="65" quotePrefix="1" applyFont="1" applyAlignment="1">
      <alignment vertical="center"/>
    </xf>
    <xf numFmtId="177" fontId="5" fillId="4" borderId="0" xfId="65" applyNumberFormat="1" applyFont="1" applyFill="1" applyAlignment="1">
      <alignment horizontal="right" vertical="center" indent="1"/>
    </xf>
    <xf numFmtId="37" fontId="5" fillId="4" borderId="0" xfId="65" applyNumberFormat="1" applyFont="1" applyFill="1" applyAlignment="1">
      <alignment vertical="center"/>
    </xf>
    <xf numFmtId="3" fontId="5" fillId="4" borderId="30" xfId="65" applyNumberFormat="1" applyFont="1" applyFill="1" applyBorder="1" applyAlignment="1">
      <alignment horizontal="left" vertical="center" indent="1"/>
    </xf>
    <xf numFmtId="0" fontId="5" fillId="4" borderId="9" xfId="65" applyFont="1" applyFill="1" applyBorder="1" applyAlignment="1">
      <alignment horizontal="left" vertical="center" indent="1"/>
    </xf>
    <xf numFmtId="0" fontId="6" fillId="32" borderId="7" xfId="65" applyFont="1" applyFill="1" applyBorder="1" applyAlignment="1">
      <alignment horizontal="center" vertical="center"/>
    </xf>
    <xf numFmtId="0" fontId="5" fillId="0" borderId="0" xfId="65" applyFont="1" applyBorder="1" applyAlignment="1">
      <alignment vertical="center"/>
    </xf>
    <xf numFmtId="0" fontId="15" fillId="32" borderId="9" xfId="65" applyFont="1" applyFill="1" applyBorder="1" applyAlignment="1">
      <alignment horizontal="center" vertical="center"/>
    </xf>
    <xf numFmtId="0" fontId="1" fillId="0" borderId="0" xfId="66" applyAlignment="1">
      <alignment vertical="center"/>
    </xf>
    <xf numFmtId="0" fontId="17" fillId="0" borderId="0" xfId="66" applyFont="1" applyAlignment="1">
      <alignment vertical="center"/>
    </xf>
    <xf numFmtId="0" fontId="15" fillId="0" borderId="0" xfId="66" applyFont="1" applyFill="1" applyAlignment="1">
      <alignment vertical="center"/>
    </xf>
    <xf numFmtId="0" fontId="5" fillId="0" borderId="0" xfId="66" applyFont="1" applyAlignment="1">
      <alignment vertical="center"/>
    </xf>
    <xf numFmtId="0" fontId="5" fillId="0" borderId="0" xfId="66" applyFont="1" applyAlignment="1">
      <alignment horizontal="left" vertical="center" indent="1"/>
    </xf>
    <xf numFmtId="0" fontId="14" fillId="0" borderId="0" xfId="66" applyFont="1" applyAlignment="1">
      <alignment vertical="center"/>
    </xf>
    <xf numFmtId="0" fontId="15" fillId="32" borderId="0" xfId="66" applyFont="1" applyFill="1" applyAlignment="1">
      <alignment horizontal="left" vertical="center" indent="1"/>
    </xf>
    <xf numFmtId="178" fontId="1" fillId="4" borderId="38" xfId="66" applyNumberFormat="1" applyFill="1" applyBorder="1" applyAlignment="1">
      <alignment horizontal="left" vertical="center" indent="1"/>
    </xf>
    <xf numFmtId="0" fontId="15" fillId="29" borderId="39" xfId="66" applyFont="1" applyFill="1" applyBorder="1" applyAlignment="1">
      <alignment horizontal="left" vertical="center" indent="1"/>
    </xf>
    <xf numFmtId="10" fontId="1" fillId="35" borderId="40" xfId="66" quotePrefix="1" applyNumberFormat="1" applyFill="1" applyBorder="1" applyAlignment="1">
      <alignment horizontal="left" vertical="center" indent="1"/>
    </xf>
    <xf numFmtId="0" fontId="18" fillId="0" borderId="0" xfId="66" applyFont="1" applyAlignment="1">
      <alignment vertical="center"/>
    </xf>
    <xf numFmtId="0" fontId="15" fillId="32" borderId="0" xfId="66" applyFont="1" applyFill="1" applyAlignment="1">
      <alignment horizontal="left" vertical="center" indent="2"/>
    </xf>
    <xf numFmtId="3" fontId="1" fillId="4" borderId="38" xfId="66" applyNumberFormat="1" applyFill="1" applyBorder="1" applyAlignment="1">
      <alignment horizontal="left" vertical="center" indent="1"/>
    </xf>
    <xf numFmtId="0" fontId="1" fillId="0" borderId="0" xfId="66" applyAlignment="1">
      <alignment horizontal="left" vertical="center" indent="1"/>
    </xf>
    <xf numFmtId="0" fontId="1" fillId="0" borderId="0" xfId="66" quotePrefix="1" applyAlignment="1">
      <alignment vertical="center"/>
    </xf>
    <xf numFmtId="0" fontId="1" fillId="0" borderId="0" xfId="66" quotePrefix="1" applyAlignment="1">
      <alignment horizontal="left" vertical="center"/>
    </xf>
    <xf numFmtId="0" fontId="1" fillId="4" borderId="7" xfId="66" applyFill="1" applyBorder="1" applyAlignment="1">
      <alignment horizontal="center" vertical="center"/>
    </xf>
    <xf numFmtId="0" fontId="1" fillId="4" borderId="0" xfId="66" applyFill="1" applyAlignment="1">
      <alignment horizontal="left" vertical="center" indent="1"/>
    </xf>
    <xf numFmtId="0" fontId="15" fillId="0" borderId="39" xfId="66" applyFont="1" applyFill="1" applyBorder="1" applyAlignment="1">
      <alignment horizontal="left" vertical="center" indent="1"/>
    </xf>
    <xf numFmtId="10" fontId="1" fillId="33" borderId="40" xfId="66" quotePrefix="1" applyNumberFormat="1" applyFill="1" applyBorder="1" applyAlignment="1">
      <alignment horizontal="left" vertical="center"/>
    </xf>
    <xf numFmtId="0" fontId="1" fillId="0" borderId="0" xfId="66" applyFont="1" applyAlignment="1">
      <alignment vertical="center"/>
    </xf>
    <xf numFmtId="0" fontId="33" fillId="31" borderId="3" xfId="66" applyFont="1" applyFill="1" applyBorder="1" applyAlignment="1">
      <alignment horizontal="center" vertical="top"/>
    </xf>
    <xf numFmtId="0" fontId="1" fillId="0" borderId="0" xfId="66" applyAlignment="1">
      <alignment horizontal="left" vertical="center" wrapText="1"/>
    </xf>
    <xf numFmtId="0" fontId="33" fillId="31" borderId="0" xfId="66" applyFont="1" applyFill="1" applyAlignment="1">
      <alignment horizontal="center" vertical="center"/>
    </xf>
    <xf numFmtId="0" fontId="15" fillId="0" borderId="0" xfId="66" applyFont="1" applyFill="1" applyAlignment="1">
      <alignment horizontal="center" vertical="center" wrapText="1"/>
    </xf>
    <xf numFmtId="0" fontId="33" fillId="0" borderId="0" xfId="66" applyFont="1" applyFill="1" applyAlignment="1">
      <alignment horizontal="center" vertical="center"/>
    </xf>
    <xf numFmtId="0" fontId="15" fillId="0" borderId="0" xfId="66" applyFont="1" applyFill="1" applyAlignment="1">
      <alignment horizontal="left" vertical="center" wrapText="1"/>
    </xf>
    <xf numFmtId="0" fontId="14" fillId="0" borderId="0" xfId="66" applyFont="1" applyFill="1" applyAlignment="1">
      <alignment horizontal="left" vertical="center" wrapText="1"/>
    </xf>
    <xf numFmtId="0" fontId="13" fillId="0" borderId="0" xfId="66" applyFont="1" applyFill="1" applyAlignment="1">
      <alignment horizontal="right" vertical="center" wrapText="1"/>
    </xf>
    <xf numFmtId="0" fontId="30" fillId="0" borderId="0" xfId="66" applyFont="1" applyFill="1" applyAlignment="1">
      <alignment horizontal="left" vertical="center"/>
    </xf>
    <xf numFmtId="0" fontId="13" fillId="0" borderId="0" xfId="66" applyFont="1" applyFill="1" applyAlignment="1">
      <alignment horizontal="left" vertical="center" wrapText="1"/>
    </xf>
    <xf numFmtId="0" fontId="13" fillId="0" borderId="0" xfId="66" applyFont="1" applyAlignment="1">
      <alignment horizontal="left" vertical="center" wrapText="1"/>
    </xf>
    <xf numFmtId="0" fontId="30" fillId="0" borderId="0" xfId="66" applyFont="1" applyFill="1" applyAlignment="1">
      <alignment horizontal="right" vertical="center" wrapText="1"/>
    </xf>
    <xf numFmtId="0" fontId="15" fillId="32" borderId="31" xfId="66" applyFont="1" applyFill="1" applyBorder="1" applyAlignment="1">
      <alignment horizontal="center" vertical="center"/>
    </xf>
    <xf numFmtId="0" fontId="15" fillId="32" borderId="0" xfId="66" applyFont="1" applyFill="1" applyAlignment="1">
      <alignment horizontal="center" vertical="center"/>
    </xf>
    <xf numFmtId="3" fontId="1" fillId="0" borderId="41" xfId="66" applyNumberFormat="1" applyFont="1" applyBorder="1" applyAlignment="1">
      <alignment horizontal="center" vertical="center"/>
    </xf>
    <xf numFmtId="0" fontId="1" fillId="0" borderId="0" xfId="66" applyAlignment="1">
      <alignment horizontal="left" vertical="center"/>
    </xf>
    <xf numFmtId="0" fontId="15" fillId="32" borderId="3" xfId="66" applyFont="1" applyFill="1" applyBorder="1" applyAlignment="1">
      <alignment horizontal="center" vertical="center"/>
    </xf>
    <xf numFmtId="0" fontId="15" fillId="32" borderId="13" xfId="66" applyFont="1" applyFill="1" applyBorder="1" applyAlignment="1">
      <alignment horizontal="center" vertical="center"/>
    </xf>
    <xf numFmtId="3" fontId="1" fillId="0" borderId="0" xfId="66" applyNumberFormat="1" applyFont="1" applyAlignment="1">
      <alignment horizontal="center" vertical="center"/>
    </xf>
    <xf numFmtId="0" fontId="1" fillId="4" borderId="20" xfId="66" applyFill="1" applyBorder="1" applyAlignment="1">
      <alignment horizontal="left" vertical="center" indent="1"/>
    </xf>
    <xf numFmtId="0" fontId="1" fillId="4" borderId="39" xfId="66" applyFont="1" applyFill="1" applyBorder="1" applyAlignment="1">
      <alignment horizontal="left" vertical="center" indent="1"/>
    </xf>
    <xf numFmtId="0" fontId="1" fillId="4" borderId="0" xfId="66" applyFont="1" applyFill="1" applyBorder="1" applyAlignment="1">
      <alignment vertical="center"/>
    </xf>
    <xf numFmtId="0" fontId="1" fillId="4" borderId="21" xfId="66" applyFont="1" applyFill="1" applyBorder="1" applyAlignment="1">
      <alignment horizontal="left" vertical="center" indent="1"/>
    </xf>
    <xf numFmtId="3" fontId="1" fillId="4" borderId="21" xfId="66" applyNumberFormat="1" applyFont="1" applyFill="1" applyBorder="1" applyAlignment="1">
      <alignment horizontal="right" vertical="center" indent="1"/>
    </xf>
    <xf numFmtId="3" fontId="1" fillId="4" borderId="39" xfId="66" applyNumberFormat="1" applyFont="1" applyFill="1" applyBorder="1" applyAlignment="1">
      <alignment horizontal="right" vertical="center" indent="1"/>
    </xf>
    <xf numFmtId="10" fontId="1" fillId="0" borderId="0" xfId="66" applyNumberFormat="1" applyFont="1" applyAlignment="1">
      <alignment vertical="center"/>
    </xf>
    <xf numFmtId="0" fontId="1" fillId="4" borderId="7" xfId="66" applyFont="1" applyFill="1" applyBorder="1" applyAlignment="1">
      <alignment horizontal="left" vertical="center" indent="1"/>
    </xf>
    <xf numFmtId="0" fontId="1" fillId="4" borderId="0" xfId="66" applyFont="1" applyFill="1" applyBorder="1" applyAlignment="1">
      <alignment horizontal="left" vertical="center" indent="1"/>
    </xf>
    <xf numFmtId="0" fontId="1" fillId="4" borderId="31" xfId="66" applyFont="1" applyFill="1" applyBorder="1" applyAlignment="1">
      <alignment horizontal="left" vertical="center" indent="1"/>
    </xf>
    <xf numFmtId="3" fontId="1" fillId="4" borderId="31" xfId="66" applyNumberFormat="1" applyFont="1" applyFill="1" applyBorder="1" applyAlignment="1">
      <alignment horizontal="right" vertical="center" indent="1"/>
    </xf>
    <xf numFmtId="3" fontId="1" fillId="4" borderId="0" xfId="66" applyNumberFormat="1" applyFont="1" applyFill="1" applyBorder="1" applyAlignment="1">
      <alignment horizontal="right" vertical="center" indent="1"/>
    </xf>
    <xf numFmtId="2" fontId="1" fillId="0" borderId="0" xfId="66" applyNumberFormat="1" applyFont="1" applyAlignment="1">
      <alignment horizontal="left" vertical="center"/>
    </xf>
    <xf numFmtId="0" fontId="1" fillId="4" borderId="0" xfId="66" applyFill="1" applyBorder="1" applyAlignment="1">
      <alignment horizontal="left" vertical="center" indent="1"/>
    </xf>
    <xf numFmtId="0" fontId="1" fillId="4" borderId="13" xfId="66" applyFont="1" applyFill="1" applyBorder="1" applyAlignment="1">
      <alignment horizontal="left" vertical="center" indent="1"/>
    </xf>
    <xf numFmtId="0" fontId="1" fillId="4" borderId="3" xfId="66" applyFill="1" applyBorder="1" applyAlignment="1">
      <alignment horizontal="left" vertical="center" indent="1"/>
    </xf>
    <xf numFmtId="0" fontId="1" fillId="4" borderId="3" xfId="66" applyFont="1" applyFill="1" applyBorder="1" applyAlignment="1">
      <alignment vertical="center"/>
    </xf>
    <xf numFmtId="0" fontId="1" fillId="4" borderId="4" xfId="66" applyFont="1" applyFill="1" applyBorder="1" applyAlignment="1">
      <alignment horizontal="left" vertical="center" indent="1"/>
    </xf>
    <xf numFmtId="3" fontId="1" fillId="4" borderId="4" xfId="66" applyNumberFormat="1" applyFont="1" applyFill="1" applyBorder="1" applyAlignment="1">
      <alignment horizontal="right" vertical="center" indent="1"/>
    </xf>
    <xf numFmtId="3" fontId="1" fillId="4" borderId="3" xfId="66" applyNumberFormat="1" applyFont="1" applyFill="1" applyBorder="1" applyAlignment="1">
      <alignment horizontal="right" vertical="center" indent="1"/>
    </xf>
    <xf numFmtId="3" fontId="1" fillId="35" borderId="31" xfId="66" applyNumberFormat="1" applyFont="1" applyFill="1" applyBorder="1" applyAlignment="1">
      <alignment horizontal="right" vertical="center" indent="1"/>
    </xf>
    <xf numFmtId="3" fontId="1" fillId="35" borderId="0" xfId="66" applyNumberFormat="1" applyFont="1" applyFill="1" applyAlignment="1">
      <alignment horizontal="right" vertical="center" indent="1"/>
    </xf>
    <xf numFmtId="0" fontId="15" fillId="32" borderId="7" xfId="66" applyFont="1" applyFill="1" applyBorder="1" applyAlignment="1">
      <alignment vertical="center"/>
    </xf>
    <xf numFmtId="0" fontId="15" fillId="34" borderId="0" xfId="66" applyFont="1" applyFill="1" applyAlignment="1">
      <alignment horizontal="center" vertical="center"/>
    </xf>
    <xf numFmtId="0" fontId="15" fillId="34" borderId="9" xfId="66" applyFont="1" applyFill="1" applyBorder="1" applyAlignment="1">
      <alignment horizontal="center" vertical="center"/>
    </xf>
    <xf numFmtId="0" fontId="1" fillId="0" borderId="0" xfId="66" applyAlignment="1">
      <alignment horizontal="right" vertical="center"/>
    </xf>
    <xf numFmtId="3" fontId="1" fillId="0" borderId="41" xfId="66" applyNumberFormat="1" applyBorder="1" applyAlignment="1">
      <alignment vertical="center"/>
    </xf>
    <xf numFmtId="0" fontId="5" fillId="0" borderId="0" xfId="66" applyFont="1" applyAlignment="1">
      <alignment horizontal="right" vertical="center"/>
    </xf>
    <xf numFmtId="0" fontId="5" fillId="0" borderId="0" xfId="66" applyFont="1" applyAlignment="1"/>
    <xf numFmtId="0" fontId="1" fillId="0" borderId="0" xfId="66" applyAlignment="1"/>
    <xf numFmtId="0" fontId="1" fillId="4" borderId="7" xfId="66" applyFont="1" applyFill="1" applyBorder="1" applyAlignment="1">
      <alignment horizontal="right" vertical="center" indent="1"/>
    </xf>
    <xf numFmtId="3" fontId="1" fillId="4" borderId="39" xfId="66" applyNumberFormat="1" applyFill="1" applyBorder="1" applyAlignment="1">
      <alignment horizontal="right" vertical="center" indent="1"/>
    </xf>
    <xf numFmtId="3" fontId="1" fillId="4" borderId="22" xfId="66" applyNumberFormat="1" applyFill="1" applyBorder="1" applyAlignment="1">
      <alignment horizontal="right" vertical="center" indent="1"/>
    </xf>
    <xf numFmtId="3" fontId="1" fillId="0" borderId="0" xfId="66" applyNumberFormat="1" applyAlignment="1">
      <alignment vertical="center"/>
    </xf>
    <xf numFmtId="3" fontId="1" fillId="4" borderId="0" xfId="66" applyNumberFormat="1" applyFill="1" applyBorder="1" applyAlignment="1">
      <alignment horizontal="right" vertical="center" indent="1"/>
    </xf>
    <xf numFmtId="3" fontId="1" fillId="4" borderId="9" xfId="66" applyNumberFormat="1" applyFill="1" applyBorder="1" applyAlignment="1">
      <alignment horizontal="right" vertical="center" indent="1"/>
    </xf>
    <xf numFmtId="10" fontId="1" fillId="0" borderId="0" xfId="66" quotePrefix="1" applyNumberFormat="1" applyAlignment="1">
      <alignment horizontal="left" vertical="center"/>
    </xf>
    <xf numFmtId="4" fontId="1" fillId="0" borderId="0" xfId="66" quotePrefix="1" applyNumberFormat="1" applyAlignment="1">
      <alignment horizontal="left" vertical="center"/>
    </xf>
    <xf numFmtId="0" fontId="22" fillId="4" borderId="0" xfId="66" applyFont="1" applyFill="1" applyAlignment="1">
      <alignment horizontal="left" vertical="center" indent="1"/>
    </xf>
    <xf numFmtId="0" fontId="22" fillId="4" borderId="0" xfId="66" applyFont="1" applyFill="1" applyAlignment="1">
      <alignment vertical="center"/>
    </xf>
    <xf numFmtId="0" fontId="22" fillId="4" borderId="0" xfId="66" applyFont="1" applyFill="1" applyAlignment="1"/>
    <xf numFmtId="3" fontId="1" fillId="4" borderId="3" xfId="66" applyNumberFormat="1" applyFill="1" applyBorder="1" applyAlignment="1">
      <alignment horizontal="right" vertical="center" indent="1"/>
    </xf>
    <xf numFmtId="3" fontId="1" fillId="4" borderId="8" xfId="66" applyNumberFormat="1" applyFill="1" applyBorder="1" applyAlignment="1">
      <alignment horizontal="right" vertical="center" indent="1"/>
    </xf>
    <xf numFmtId="3" fontId="1" fillId="35" borderId="0" xfId="66" applyNumberFormat="1" applyFill="1" applyAlignment="1">
      <alignment horizontal="right" vertical="center" indent="1"/>
    </xf>
    <xf numFmtId="3" fontId="1" fillId="35" borderId="9" xfId="66" applyNumberFormat="1" applyFill="1" applyBorder="1" applyAlignment="1">
      <alignment horizontal="right" vertical="center" indent="1"/>
    </xf>
    <xf numFmtId="0" fontId="15" fillId="0" borderId="0" xfId="66" applyFont="1" applyAlignment="1">
      <alignment vertical="center"/>
    </xf>
    <xf numFmtId="0" fontId="15" fillId="31" borderId="3" xfId="66" applyFont="1" applyFill="1" applyBorder="1" applyAlignment="1">
      <alignment horizontal="center" vertical="center"/>
    </xf>
    <xf numFmtId="0" fontId="15" fillId="31" borderId="0" xfId="66" applyFont="1" applyFill="1" applyAlignment="1">
      <alignment horizontal="right" vertical="center"/>
    </xf>
    <xf numFmtId="0" fontId="15" fillId="31" borderId="0" xfId="66" applyFont="1" applyFill="1" applyAlignment="1">
      <alignment vertical="center"/>
    </xf>
    <xf numFmtId="0" fontId="15" fillId="31" borderId="0" xfId="66" applyFont="1" applyFill="1" applyAlignment="1">
      <alignment horizontal="center" vertical="center"/>
    </xf>
    <xf numFmtId="0" fontId="15" fillId="34" borderId="0" xfId="66" applyFont="1" applyFill="1" applyAlignment="1">
      <alignment horizontal="left" vertical="center" indent="1"/>
    </xf>
    <xf numFmtId="0" fontId="15" fillId="32" borderId="8" xfId="66" applyFont="1" applyFill="1" applyBorder="1" applyAlignment="1">
      <alignment horizontal="center" vertical="center"/>
    </xf>
    <xf numFmtId="0" fontId="15" fillId="34" borderId="3" xfId="66" applyFont="1" applyFill="1" applyBorder="1" applyAlignment="1">
      <alignment horizontal="left" vertical="center" indent="1"/>
    </xf>
    <xf numFmtId="0" fontId="1" fillId="4" borderId="0" xfId="66" applyFill="1" applyAlignment="1">
      <alignment horizontal="center" vertical="center"/>
    </xf>
    <xf numFmtId="0" fontId="1" fillId="4" borderId="9" xfId="66" applyFill="1" applyBorder="1" applyAlignment="1">
      <alignment horizontal="left" vertical="center" indent="1"/>
    </xf>
    <xf numFmtId="9" fontId="1" fillId="4" borderId="0" xfId="66" applyNumberFormat="1" applyFill="1" applyAlignment="1">
      <alignment horizontal="right" vertical="center" indent="1"/>
    </xf>
    <xf numFmtId="0" fontId="15" fillId="29" borderId="0" xfId="66" applyFont="1" applyFill="1" applyAlignment="1">
      <alignment horizontal="center" vertical="center"/>
    </xf>
    <xf numFmtId="10" fontId="1" fillId="35" borderId="9" xfId="66" applyNumberFormat="1" applyFill="1" applyBorder="1" applyAlignment="1">
      <alignment horizontal="right" vertical="center" indent="1"/>
    </xf>
    <xf numFmtId="10" fontId="1" fillId="4" borderId="0" xfId="66" applyNumberFormat="1" applyFill="1" applyAlignment="1">
      <alignment horizontal="right" vertical="center" indent="1"/>
    </xf>
    <xf numFmtId="0" fontId="1" fillId="0" borderId="0" xfId="66" quotePrefix="1" applyNumberFormat="1" applyAlignment="1">
      <alignment vertical="center"/>
    </xf>
    <xf numFmtId="0" fontId="15" fillId="32" borderId="0" xfId="66" applyFont="1" applyFill="1" applyBorder="1" applyAlignment="1">
      <alignment horizontal="center" vertical="center"/>
    </xf>
    <xf numFmtId="0" fontId="18" fillId="0" borderId="0" xfId="66" quotePrefix="1" applyFont="1" applyAlignment="1">
      <alignment vertical="center"/>
    </xf>
    <xf numFmtId="0" fontId="13" fillId="0" borderId="0" xfId="0" applyFont="1" applyAlignment="1">
      <alignment horizontal="left" vertical="center" indent="2"/>
    </xf>
    <xf numFmtId="0" fontId="15" fillId="31" borderId="0" xfId="66" applyFont="1" applyFill="1" applyAlignment="1">
      <alignment horizontal="center" vertical="center"/>
    </xf>
    <xf numFmtId="0" fontId="1" fillId="4" borderId="0" xfId="66" applyFill="1" applyAlignment="1">
      <alignment horizontal="left" vertical="center" wrapText="1" indent="1"/>
    </xf>
    <xf numFmtId="0" fontId="1" fillId="0" borderId="0" xfId="66" applyAlignment="1">
      <alignment horizontal="left" vertical="center"/>
    </xf>
    <xf numFmtId="0" fontId="15" fillId="32" borderId="0" xfId="66" applyFont="1" applyFill="1" applyAlignment="1">
      <alignment horizontal="center" vertical="center"/>
    </xf>
    <xf numFmtId="0" fontId="15" fillId="32" borderId="7" xfId="66" applyFont="1" applyFill="1" applyBorder="1" applyAlignment="1">
      <alignment horizontal="center" vertical="center"/>
    </xf>
    <xf numFmtId="0" fontId="15" fillId="31" borderId="0" xfId="66" applyFont="1" applyFill="1" applyAlignment="1">
      <alignment horizontal="center" vertical="center" wrapText="1"/>
    </xf>
    <xf numFmtId="0" fontId="15" fillId="31" borderId="0" xfId="66" applyFont="1" applyFill="1" applyAlignment="1">
      <alignment horizontal="left" vertical="center" wrapText="1"/>
    </xf>
    <xf numFmtId="0" fontId="15" fillId="32" borderId="3" xfId="66" applyFont="1" applyFill="1" applyBorder="1" applyAlignment="1">
      <alignment horizontal="center" vertical="center"/>
    </xf>
    <xf numFmtId="0" fontId="15" fillId="32" borderId="13" xfId="66" applyFont="1" applyFill="1" applyBorder="1" applyAlignment="1">
      <alignment horizontal="center" vertical="center"/>
    </xf>
    <xf numFmtId="0" fontId="15" fillId="32" borderId="31" xfId="66" applyFont="1" applyFill="1" applyBorder="1" applyAlignment="1">
      <alignment horizontal="center" vertical="center"/>
    </xf>
    <xf numFmtId="0" fontId="15" fillId="32" borderId="4" xfId="66" applyFont="1" applyFill="1" applyBorder="1" applyAlignment="1">
      <alignment horizontal="center" vertical="center"/>
    </xf>
    <xf numFmtId="0" fontId="1" fillId="0" borderId="0" xfId="66" applyAlignment="1">
      <alignment horizontal="center" vertical="center"/>
    </xf>
    <xf numFmtId="0" fontId="15" fillId="31" borderId="0" xfId="66" applyFont="1" applyFill="1" applyAlignment="1">
      <alignment horizontal="left" vertical="center" indent="1"/>
    </xf>
    <xf numFmtId="0" fontId="1" fillId="0" borderId="0" xfId="66" applyAlignment="1">
      <alignment horizontal="right" vertical="center"/>
    </xf>
    <xf numFmtId="10" fontId="22" fillId="4" borderId="0" xfId="66" applyNumberFormat="1" applyFont="1" applyFill="1" applyAlignment="1">
      <alignment horizontal="left" vertical="center" indent="1"/>
    </xf>
    <xf numFmtId="0" fontId="15" fillId="31" borderId="0" xfId="66" applyFont="1" applyFill="1" applyAlignment="1">
      <alignment horizontal="right" vertical="center"/>
    </xf>
    <xf numFmtId="0" fontId="15" fillId="31" borderId="0" xfId="66" applyFont="1" applyFill="1" applyAlignment="1">
      <alignment horizontal="left" vertical="center"/>
    </xf>
    <xf numFmtId="0" fontId="15" fillId="31" borderId="17" xfId="0" applyFont="1" applyFill="1" applyBorder="1" applyAlignment="1">
      <alignment horizontal="center" vertical="center"/>
    </xf>
    <xf numFmtId="0" fontId="15" fillId="31" borderId="0" xfId="0" applyFont="1" applyFill="1" applyAlignment="1">
      <alignment horizontal="center" vertical="center"/>
    </xf>
    <xf numFmtId="0" fontId="27" fillId="0" borderId="0" xfId="7" applyFont="1" applyAlignment="1">
      <alignment horizontal="center" vertical="center"/>
    </xf>
    <xf numFmtId="0" fontId="16" fillId="4" borderId="0" xfId="7" quotePrefix="1" applyFont="1" applyFill="1" applyAlignment="1">
      <alignment horizontal="left" vertical="center" wrapText="1"/>
    </xf>
    <xf numFmtId="0" fontId="16" fillId="4" borderId="0" xfId="7" applyFont="1" applyFill="1" applyAlignment="1">
      <alignment horizontal="left" vertical="center" wrapText="1"/>
    </xf>
  </cellXfs>
  <cellStyles count="67">
    <cellStyle name="20% - Accent3 2" xfId="8"/>
    <cellStyle name="Accent1 - 20%" xfId="9"/>
    <cellStyle name="Accent1 - 40%" xfId="10"/>
    <cellStyle name="Accent1 - 60%" xfId="11"/>
    <cellStyle name="Accent2 - 20%" xfId="12"/>
    <cellStyle name="Accent2 - 40%" xfId="13"/>
    <cellStyle name="Accent2 - 60%" xfId="14"/>
    <cellStyle name="Accent2 2" xfId="15"/>
    <cellStyle name="Accent3 - 20%" xfId="16"/>
    <cellStyle name="Accent3 - 40%" xfId="17"/>
    <cellStyle name="Accent3 - 60%" xfId="18"/>
    <cellStyle name="Accent4 - 20%" xfId="19"/>
    <cellStyle name="Accent4 - 40%" xfId="20"/>
    <cellStyle name="Accent4 - 60%" xfId="21"/>
    <cellStyle name="Accent5 - 20%" xfId="22"/>
    <cellStyle name="Accent5 - 40%" xfId="23"/>
    <cellStyle name="Accent5 - 60%" xfId="24"/>
    <cellStyle name="Accent6 - 20%" xfId="25"/>
    <cellStyle name="Accent6 - 40%" xfId="26"/>
    <cellStyle name="Accent6 - 60%" xfId="27"/>
    <cellStyle name="Comma [0] 2" xfId="28"/>
    <cellStyle name="Comma 2" xfId="29"/>
    <cellStyle name="Comma 3" xfId="30"/>
    <cellStyle name="Comma 4" xfId="31"/>
    <cellStyle name="ContentsHyperlink" xfId="32"/>
    <cellStyle name="Currency 10" xfId="33"/>
    <cellStyle name="Currency 11" xfId="34"/>
    <cellStyle name="Currency 12" xfId="35"/>
    <cellStyle name="Currency 13" xfId="36"/>
    <cellStyle name="Currency 14" xfId="37"/>
    <cellStyle name="Currency 15" xfId="38"/>
    <cellStyle name="Currency 2" xfId="39"/>
    <cellStyle name="Currency 2 2" xfId="40"/>
    <cellStyle name="Currency 2 3" xfId="41"/>
    <cellStyle name="Currency 3" xfId="42"/>
    <cellStyle name="Currency 3 2" xfId="43"/>
    <cellStyle name="Currency 4" xfId="44"/>
    <cellStyle name="Currency 4 2" xfId="45"/>
    <cellStyle name="Currency 5" xfId="46"/>
    <cellStyle name="Currency 5 2" xfId="47"/>
    <cellStyle name="Currency 6" xfId="48"/>
    <cellStyle name="Currency 6 2" xfId="49"/>
    <cellStyle name="Currency 7" xfId="50"/>
    <cellStyle name="Currency 7 2" xfId="51"/>
    <cellStyle name="Currency 8" xfId="52"/>
    <cellStyle name="Currency 8 2" xfId="53"/>
    <cellStyle name="Currency 9" xfId="54"/>
    <cellStyle name="Dezimal [0]_Compiling Utility Macros" xfId="1"/>
    <cellStyle name="Dezimal_Compiling Utility Macros" xfId="2"/>
    <cellStyle name="Emphasis 1" xfId="55"/>
    <cellStyle name="Emphasis 2" xfId="56"/>
    <cellStyle name="Emphasis 3" xfId="57"/>
    <cellStyle name="Input 2" xfId="58"/>
    <cellStyle name="Normal" xfId="0" builtinId="0"/>
    <cellStyle name="Normal 2" xfId="7"/>
    <cellStyle name="Normal 2 2" xfId="59"/>
    <cellStyle name="Normal 2 3" xfId="65"/>
    <cellStyle name="Normal 3" xfId="60"/>
    <cellStyle name="Normal 4" xfId="61"/>
    <cellStyle name="Normal 5" xfId="66"/>
    <cellStyle name="Percent 2" xfId="62"/>
    <cellStyle name="Percent 3" xfId="63"/>
    <cellStyle name="Sheet Title" xfId="64"/>
    <cellStyle name="Standard_Anpassen der Amortisation" xfId="3"/>
    <cellStyle name="update" xfId="4"/>
    <cellStyle name="Währung [0]_Compiling Utility Macros" xfId="5"/>
    <cellStyle name="Währung_Compiling Utility Macros" xfId="6"/>
  </cellStyles>
  <dxfs count="9">
    <dxf>
      <fill>
        <patternFill>
          <bgColor theme="0" tint="-0.14996795556505021"/>
        </patternFill>
      </fill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ill>
        <patternFill>
          <bgColor theme="0" tint="-4.9989318521683403E-2"/>
        </patternFill>
      </fill>
      <border>
        <left style="thin">
          <color theme="3" tint="0.39994506668294322"/>
        </left>
        <right style="thin">
          <color theme="3" tint="0.39994506668294322"/>
        </right>
        <top style="thin">
          <color theme="3" tint="0.39994506668294322"/>
        </top>
        <bottom style="thin">
          <color theme="3" tint="0.39994506668294322"/>
        </bottom>
        <vertical/>
        <horizontal/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/>
        <i val="0"/>
        <color theme="0"/>
      </font>
      <fill>
        <patternFill>
          <bgColor theme="3" tint="0.39994506668294322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color auto="1"/>
      </font>
      <fill>
        <patternFill>
          <bgColor theme="0" tint="-0.1499679555650502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hPercent val="58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3647659215623162"/>
          <c:y val="6.7460578886791939E-2"/>
          <c:w val="0.82878512327601983"/>
          <c:h val="0.6507961727902286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KASUS14!$H$4</c:f>
              <c:strCache>
                <c:ptCount val="1"/>
                <c:pt idx="0">
                  <c:v>Unit Terjual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KASUS14!$G$5:$G$14</c:f>
              <c:strCache>
                <c:ptCount val="10"/>
                <c:pt idx="0">
                  <c:v>Medan</c:v>
                </c:pt>
                <c:pt idx="1">
                  <c:v>Padang</c:v>
                </c:pt>
                <c:pt idx="2">
                  <c:v>Palembang</c:v>
                </c:pt>
                <c:pt idx="3">
                  <c:v>Jabotabek</c:v>
                </c:pt>
                <c:pt idx="4">
                  <c:v>Bandung</c:v>
                </c:pt>
                <c:pt idx="5">
                  <c:v>Semarang</c:v>
                </c:pt>
                <c:pt idx="6">
                  <c:v>Surabaya</c:v>
                </c:pt>
                <c:pt idx="7">
                  <c:v>Mataram</c:v>
                </c:pt>
                <c:pt idx="8">
                  <c:v>Makassar</c:v>
                </c:pt>
                <c:pt idx="9">
                  <c:v>Manado</c:v>
                </c:pt>
              </c:strCache>
            </c:strRef>
          </c:cat>
          <c:val>
            <c:numRef>
              <c:f>KASUS14!$H$5:$H$14</c:f>
              <c:numCache>
                <c:formatCode>General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0-8C27-47DF-965F-351EB0853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28578656"/>
        <c:axId val="228579048"/>
        <c:axId val="0"/>
      </c:bar3DChart>
      <c:catAx>
        <c:axId val="228578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6000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d-ID"/>
          </a:p>
        </c:txPr>
        <c:crossAx val="228579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8579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d-ID"/>
          </a:p>
        </c:txPr>
        <c:crossAx val="228578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d-ID"/>
    </a:p>
  </c:txPr>
  <c:printSettings>
    <c:headerFooter alignWithMargins="0"/>
    <c:pageMargins b="1" l="0.75000000000000289" r="0.75000000000000289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view3D>
      <c:rotX val="15"/>
      <c:hPercent val="50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416666666666753"/>
          <c:y val="0.20879120879121102"/>
          <c:w val="0.8611111111111116"/>
          <c:h val="0.648351648351648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00FF"/>
            </a:solidFill>
          </c:spPr>
          <c:invertIfNegative val="0"/>
          <c:cat>
            <c:strRef>
              <c:f>KASUS15!$C$3:$E$3</c:f>
              <c:strCache>
                <c:ptCount val="3"/>
                <c:pt idx="0">
                  <c:v>Wilayah 1</c:v>
                </c:pt>
                <c:pt idx="1">
                  <c:v>Wilayah 2</c:v>
                </c:pt>
                <c:pt idx="2">
                  <c:v>Wilayah 3</c:v>
                </c:pt>
              </c:strCache>
            </c:strRef>
          </c:cat>
          <c:val>
            <c:numRef>
              <c:f>KASUS15!$C$4:$E$4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B575-4385-90E9-BC1BAFE18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28579832"/>
        <c:axId val="228580224"/>
        <c:axId val="0"/>
      </c:bar3DChart>
      <c:catAx>
        <c:axId val="228579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lang="en-US"/>
            </a:pPr>
            <a:endParaRPr lang="id-ID"/>
          </a:p>
        </c:txPr>
        <c:crossAx val="22858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8580224"/>
        <c:scaling>
          <c:orientation val="minMax"/>
          <c:max val="125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id-ID"/>
          </a:p>
        </c:txPr>
        <c:crossAx val="228579832"/>
        <c:crosses val="autoZero"/>
        <c:crossBetween val="between"/>
      </c:valAx>
    </c:plotArea>
    <c:plotVisOnly val="1"/>
    <c:dispBlanksAs val="gap"/>
    <c:showDLblsOverMax val="0"/>
  </c:chart>
  <c:printSettings>
    <c:headerFooter alignWithMargins="0"/>
    <c:pageMargins b="1" l="0.75000000000000555" r="0.7500000000000055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view3D>
      <c:rotX val="15"/>
      <c:hPercent val="50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416666666666757"/>
          <c:y val="0.20879120879121113"/>
          <c:w val="0.8611111111111116"/>
          <c:h val="0.648351648351648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cat>
            <c:strRef>
              <c:f>KASUS16!$D$3:$F$3</c:f>
              <c:strCache>
                <c:ptCount val="3"/>
                <c:pt idx="0">
                  <c:v>Wilayah 1</c:v>
                </c:pt>
                <c:pt idx="1">
                  <c:v>Wilayah 2</c:v>
                </c:pt>
                <c:pt idx="2">
                  <c:v>Wilayah 3</c:v>
                </c:pt>
              </c:strCache>
            </c:strRef>
          </c:cat>
          <c:val>
            <c:numRef>
              <c:f>KASUS16!$D$4:$F$4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125B-491C-BBEE-248CA77DA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29688696"/>
        <c:axId val="229689088"/>
        <c:axId val="0"/>
      </c:bar3DChart>
      <c:catAx>
        <c:axId val="229688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lang="en-US"/>
            </a:pPr>
            <a:endParaRPr lang="id-ID"/>
          </a:p>
        </c:txPr>
        <c:crossAx val="22968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689088"/>
        <c:scaling>
          <c:orientation val="minMax"/>
          <c:max val="125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id-ID"/>
          </a:p>
        </c:txPr>
        <c:crossAx val="229688696"/>
        <c:crosses val="autoZero"/>
        <c:crossBetween val="between"/>
      </c:valAx>
    </c:plotArea>
    <c:plotVisOnly val="1"/>
    <c:dispBlanksAs val="gap"/>
    <c:showDLblsOverMax val="0"/>
  </c:chart>
  <c:printSettings>
    <c:headerFooter alignWithMargins="0"/>
    <c:pageMargins b="1" l="0.75000000000000577" r="0.75000000000000577" t="1" header="0.5" footer="0.5"/>
    <c:pageSetup/>
  </c:printSettings>
  <c:userShapes r:id="rId1"/>
</c:chartSpace>
</file>

<file path=xl/ctrlProps/ctrlProp1.xml><?xml version="1.0" encoding="utf-8"?>
<formControlPr xmlns="http://schemas.microsoft.com/office/spreadsheetml/2009/9/main" objectType="Scroll" dx="16" fmlaLink="$D$10" horiz="1" inc="5" max="1250" min="775" page="10" val="865"/>
</file>

<file path=xl/ctrlProps/ctrlProp10.xml><?xml version="1.0" encoding="utf-8"?>
<formControlPr xmlns="http://schemas.microsoft.com/office/spreadsheetml/2009/9/main" objectType="Scroll" dx="16" fmlaLink="$D$4" horiz="1" inc="5" max="100" min="10" page="10" val="10"/>
</file>

<file path=xl/ctrlProps/ctrlProp11.xml><?xml version="1.0" encoding="utf-8"?>
<formControlPr xmlns="http://schemas.microsoft.com/office/spreadsheetml/2009/9/main" objectType="Scroll" dx="16" fmlaLink="$D$3" horiz="1" max="25" page="10" val="0"/>
</file>

<file path=xl/ctrlProps/ctrlProp12.xml><?xml version="1.0" encoding="utf-8"?>
<formControlPr xmlns="http://schemas.microsoft.com/office/spreadsheetml/2009/9/main" objectType="Scroll" dx="16" fmlaLink="$D$4" horiz="1" inc="5" max="100" min="10" page="10" val="100"/>
</file>

<file path=xl/ctrlProps/ctrlProp13.xml><?xml version="1.0" encoding="utf-8"?>
<formControlPr xmlns="http://schemas.microsoft.com/office/spreadsheetml/2009/9/main" objectType="Radio" checked="Checked" firstButton="1" fmlaLink="$E$3" lockText="1"/>
</file>

<file path=xl/ctrlProps/ctrlProp14.xml><?xml version="1.0" encoding="utf-8"?>
<formControlPr xmlns="http://schemas.microsoft.com/office/spreadsheetml/2009/9/main" objectType="Radio" lockText="1"/>
</file>

<file path=xl/ctrlProps/ctrlProp15.xml><?xml version="1.0" encoding="utf-8"?>
<formControlPr xmlns="http://schemas.microsoft.com/office/spreadsheetml/2009/9/main" objectType="Scroll" dx="16" fmlaLink="$D$4" horiz="1" max="25" page="10" val="0"/>
</file>

<file path=xl/ctrlProps/ctrlProp16.xml><?xml version="1.0" encoding="utf-8"?>
<formControlPr xmlns="http://schemas.microsoft.com/office/spreadsheetml/2009/9/main" objectType="Scroll" dx="16" fmlaLink="$D$5" horiz="1" inc="5" max="100" min="10" page="10" val="100"/>
</file>

<file path=xl/ctrlProps/ctrlProp17.xml><?xml version="1.0" encoding="utf-8"?>
<formControlPr xmlns="http://schemas.microsoft.com/office/spreadsheetml/2009/9/main" objectType="Scroll" dx="16" fmlaLink="$D$3" horiz="1" inc="5" max="25" page="10" val="0"/>
</file>

<file path=xl/ctrlProps/ctrlProp18.xml><?xml version="1.0" encoding="utf-8"?>
<formControlPr xmlns="http://schemas.microsoft.com/office/spreadsheetml/2009/9/main" objectType="Scroll" dx="16" fmlaLink="$D$4" horiz="1" inc="10" max="250" min="25" page="10" val="250"/>
</file>

<file path=xl/ctrlProps/ctrlProp19.xml><?xml version="1.0" encoding="utf-8"?>
<formControlPr xmlns="http://schemas.microsoft.com/office/spreadsheetml/2009/9/main" objectType="Scroll" dx="16" fmlaLink="$D$5" horiz="1" max="10" min="1" page="10"/>
</file>

<file path=xl/ctrlProps/ctrlProp2.xml><?xml version="1.0" encoding="utf-8"?>
<formControlPr xmlns="http://schemas.microsoft.com/office/spreadsheetml/2009/9/main" objectType="Scroll" dx="16" fmlaLink="$D$11" horiz="1" inc="5" max="1000" min="750" page="10" val="820"/>
</file>

<file path=xl/ctrlProps/ctrlProp20.xml><?xml version="1.0" encoding="utf-8"?>
<formControlPr xmlns="http://schemas.microsoft.com/office/spreadsheetml/2009/9/main" objectType="Scroll" dx="16" fmlaLink="$D$3" horiz="1" max="10" page="10" val="0"/>
</file>

<file path=xl/ctrlProps/ctrlProp21.xml><?xml version="1.0" encoding="utf-8"?>
<formControlPr xmlns="http://schemas.microsoft.com/office/spreadsheetml/2009/9/main" objectType="Scroll" dx="16" fmlaLink="$C$4" horiz="1" inc="5" max="250" page="10" val="10"/>
</file>

<file path=xl/ctrlProps/ctrlProp22.xml><?xml version="1.0" encoding="utf-8"?>
<formControlPr xmlns="http://schemas.microsoft.com/office/spreadsheetml/2009/9/main" objectType="Radio" checked="Checked" firstButton="1" fmlaLink="$B$4" lockText="1"/>
</file>

<file path=xl/ctrlProps/ctrlProp23.xml><?xml version="1.0" encoding="utf-8"?>
<formControlPr xmlns="http://schemas.microsoft.com/office/spreadsheetml/2009/9/main" objectType="Radio" lockText="1"/>
</file>

<file path=xl/ctrlProps/ctrlProp24.xml><?xml version="1.0" encoding="utf-8"?>
<formControlPr xmlns="http://schemas.microsoft.com/office/spreadsheetml/2009/9/main" objectType="Scroll" dx="16" fmlaLink="$L$6" horiz="1" max="12" min="1" page="10" val="6"/>
</file>

<file path=xl/ctrlProps/ctrlProp25.xml><?xml version="1.0" encoding="utf-8"?>
<formControlPr xmlns="http://schemas.microsoft.com/office/spreadsheetml/2009/9/main" objectType="Radio" firstButton="1" fmlaLink="$H$4" lockText="1"/>
</file>

<file path=xl/ctrlProps/ctrlProp26.xml><?xml version="1.0" encoding="utf-8"?>
<formControlPr xmlns="http://schemas.microsoft.com/office/spreadsheetml/2009/9/main" objectType="Radio" lockText="1"/>
</file>

<file path=xl/ctrlProps/ctrlProp27.xml><?xml version="1.0" encoding="utf-8"?>
<formControlPr xmlns="http://schemas.microsoft.com/office/spreadsheetml/2009/9/main" objectType="Radio" lockText="1"/>
</file>

<file path=xl/ctrlProps/ctrlProp28.xml><?xml version="1.0" encoding="utf-8"?>
<formControlPr xmlns="http://schemas.microsoft.com/office/spreadsheetml/2009/9/main" objectType="Radio" checked="Checked" lockText="1"/>
</file>

<file path=xl/ctrlProps/ctrlProp29.xml><?xml version="1.0" encoding="utf-8"?>
<formControlPr xmlns="http://schemas.microsoft.com/office/spreadsheetml/2009/9/main" objectType="Radio" lockText="1"/>
</file>

<file path=xl/ctrlProps/ctrlProp3.xml><?xml version="1.0" encoding="utf-8"?>
<formControlPr xmlns="http://schemas.microsoft.com/office/spreadsheetml/2009/9/main" objectType="Scroll" dx="16" fmlaLink="$D$10" horiz="1" max="1250" min="775" page="10" val="825"/>
</file>

<file path=xl/ctrlProps/ctrlProp30.xml><?xml version="1.0" encoding="utf-8"?>
<formControlPr xmlns="http://schemas.microsoft.com/office/spreadsheetml/2009/9/main" objectType="Radio" lockText="1"/>
</file>

<file path=xl/ctrlProps/ctrlProp31.xml><?xml version="1.0" encoding="utf-8"?>
<formControlPr xmlns="http://schemas.microsoft.com/office/spreadsheetml/2009/9/main" objectType="Radio" lockText="1"/>
</file>

<file path=xl/ctrlProps/ctrlProp32.xml><?xml version="1.0" encoding="utf-8"?>
<formControlPr xmlns="http://schemas.microsoft.com/office/spreadsheetml/2009/9/main" objectType="Radio" lockText="1"/>
</file>

<file path=xl/ctrlProps/ctrlProp33.xml><?xml version="1.0" encoding="utf-8"?>
<formControlPr xmlns="http://schemas.microsoft.com/office/spreadsheetml/2009/9/main" objectType="Radio" lockText="1"/>
</file>

<file path=xl/ctrlProps/ctrlProp34.xml><?xml version="1.0" encoding="utf-8"?>
<formControlPr xmlns="http://schemas.microsoft.com/office/spreadsheetml/2009/9/main" objectType="Radio" lockText="1"/>
</file>

<file path=xl/ctrlProps/ctrlProp35.xml><?xml version="1.0" encoding="utf-8"?>
<formControlPr xmlns="http://schemas.microsoft.com/office/spreadsheetml/2009/9/main" objectType="Radio" lockText="1"/>
</file>

<file path=xl/ctrlProps/ctrlProp36.xml><?xml version="1.0" encoding="utf-8"?>
<formControlPr xmlns="http://schemas.microsoft.com/office/spreadsheetml/2009/9/main" objectType="Radio" lockText="1"/>
</file>

<file path=xl/ctrlProps/ctrlProp37.xml><?xml version="1.0" encoding="utf-8"?>
<formControlPr xmlns="http://schemas.microsoft.com/office/spreadsheetml/2009/9/main" objectType="Scroll" dx="16" fmlaLink="$E$3" horiz="1" max="20" min="1" page="10"/>
</file>

<file path=xl/ctrlProps/ctrlProp38.xml><?xml version="1.0" encoding="utf-8"?>
<formControlPr xmlns="http://schemas.microsoft.com/office/spreadsheetml/2009/9/main" objectType="Scroll" dx="16" fmlaLink="$D$3" horiz="1" max="12" min="1" page="10" val="10"/>
</file>

<file path=xl/ctrlProps/ctrlProp39.xml><?xml version="1.0" encoding="utf-8"?>
<formControlPr xmlns="http://schemas.microsoft.com/office/spreadsheetml/2009/9/main" objectType="Scroll" dx="16" fmlaLink="$C$4" horiz="1" max="2020" min="2010" page="10" val="2010"/>
</file>

<file path=xl/ctrlProps/ctrlProp4.xml><?xml version="1.0" encoding="utf-8"?>
<formControlPr xmlns="http://schemas.microsoft.com/office/spreadsheetml/2009/9/main" objectType="Scroll" dx="16" fmlaLink="$D$12" horiz="1" max="1000" min="750" page="10" val="751"/>
</file>

<file path=xl/ctrlProps/ctrlProp40.xml><?xml version="1.0" encoding="utf-8"?>
<formControlPr xmlns="http://schemas.microsoft.com/office/spreadsheetml/2009/9/main" objectType="Scroll" dx="16" fmlaLink="$C$5" horiz="1" max="10" min="2" page="10" val="10"/>
</file>

<file path=xl/ctrlProps/ctrlProp41.xml><?xml version="1.0" encoding="utf-8"?>
<formControlPr xmlns="http://schemas.microsoft.com/office/spreadsheetml/2009/9/main" objectType="Scroll" dx="16" fmlaLink="$D$6" horiz="1" inc="5" max="250" min="20" page="10" val="60"/>
</file>

<file path=xl/ctrlProps/ctrlProp5.xml><?xml version="1.0" encoding="utf-8"?>
<formControlPr xmlns="http://schemas.microsoft.com/office/spreadsheetml/2009/9/main" objectType="Scroll" dx="16" fmlaLink="$D$11" horiz="1" max="190" min="135" page="10" val="145"/>
</file>

<file path=xl/ctrlProps/ctrlProp6.xml><?xml version="1.0" encoding="utf-8"?>
<formControlPr xmlns="http://schemas.microsoft.com/office/spreadsheetml/2009/9/main" objectType="Scroll" dx="16" fmlaLink="$D$13" horiz="1" max="150" min="125" page="10" val="138"/>
</file>

<file path=xl/ctrlProps/ctrlProp7.xml><?xml version="1.0" encoding="utf-8"?>
<formControlPr xmlns="http://schemas.microsoft.com/office/spreadsheetml/2009/9/main" objectType="Scroll" dx="16" fmlaLink="$D$8" horiz="1" inc="25" max="20000" min="7520" page="10" val="8100"/>
</file>

<file path=xl/ctrlProps/ctrlProp8.xml><?xml version="1.0" encoding="utf-8"?>
<formControlPr xmlns="http://schemas.microsoft.com/office/spreadsheetml/2009/9/main" objectType="Scroll" dx="16" fmlaLink="$D$9" horiz="1" inc="25" max="17500" min="7500" page="10" val="7775"/>
</file>

<file path=xl/ctrlProps/ctrlProp9.xml><?xml version="1.0" encoding="utf-8"?>
<formControlPr xmlns="http://schemas.microsoft.com/office/spreadsheetml/2009/9/main" objectType="Scroll" dx="16" fmlaLink="$D$3" horiz="1" max="25" page="10" val="0"/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1247775</xdr:colOff>
          <xdr:row>9</xdr:row>
          <xdr:rowOff>28575</xdr:rowOff>
        </xdr:from>
        <xdr:to>
          <xdr:col>2</xdr:col>
          <xdr:colOff>1733550</xdr:colOff>
          <xdr:row>9</xdr:row>
          <xdr:rowOff>190500</xdr:rowOff>
        </xdr:to>
        <xdr:sp macro="" textlink="">
          <xdr:nvSpPr>
            <xdr:cNvPr id="36865" name="Scroll Bar 1" hidden="1">
              <a:extLst>
                <a:ext uri="{63B3BB69-23CF-44E3-9099-C40C66FF867C}">
                  <a14:compatExt spid="_x0000_s36865"/>
                </a:ext>
                <a:ext uri="{FF2B5EF4-FFF2-40B4-BE49-F238E27FC236}">
                  <a16:creationId xmlns:a16="http://schemas.microsoft.com/office/drawing/2014/main" id="{00000000-0008-0000-0000-000001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1247775</xdr:colOff>
          <xdr:row>10</xdr:row>
          <xdr:rowOff>28575</xdr:rowOff>
        </xdr:from>
        <xdr:to>
          <xdr:col>2</xdr:col>
          <xdr:colOff>1733550</xdr:colOff>
          <xdr:row>10</xdr:row>
          <xdr:rowOff>190500</xdr:rowOff>
        </xdr:to>
        <xdr:sp macro="" textlink="">
          <xdr:nvSpPr>
            <xdr:cNvPr id="36866" name="Scroll Bar 2" hidden="1">
              <a:extLst>
                <a:ext uri="{63B3BB69-23CF-44E3-9099-C40C66FF867C}">
                  <a14:compatExt spid="_x0000_s36866"/>
                </a:ext>
                <a:ext uri="{FF2B5EF4-FFF2-40B4-BE49-F238E27FC236}">
                  <a16:creationId xmlns:a16="http://schemas.microsoft.com/office/drawing/2014/main" id="{00000000-0008-0000-0000-000002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228601</xdr:colOff>
      <xdr:row>6</xdr:row>
      <xdr:rowOff>28575</xdr:rowOff>
    </xdr:from>
    <xdr:to>
      <xdr:col>15</xdr:col>
      <xdr:colOff>1</xdr:colOff>
      <xdr:row>18</xdr:row>
      <xdr:rowOff>76200</xdr:rowOff>
    </xdr:to>
    <xdr:graphicFrame macro="">
      <xdr:nvGraphicFramePr>
        <xdr:cNvPr id="18434" name="Chart 2">
          <a:extLst>
            <a:ext uri="{FF2B5EF4-FFF2-40B4-BE49-F238E27FC236}">
              <a16:creationId xmlns:a16="http://schemas.microsoft.com/office/drawing/2014/main" id="{00000000-0008-0000-0D00-0000024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</xdr:row>
      <xdr:rowOff>57150</xdr:rowOff>
    </xdr:from>
    <xdr:to>
      <xdr:col>15</xdr:col>
      <xdr:colOff>333374</xdr:colOff>
      <xdr:row>19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5</xdr:row>
          <xdr:rowOff>28575</xdr:rowOff>
        </xdr:from>
        <xdr:to>
          <xdr:col>10</xdr:col>
          <xdr:colOff>514350</xdr:colOff>
          <xdr:row>5</xdr:row>
          <xdr:rowOff>190500</xdr:rowOff>
        </xdr:to>
        <xdr:sp macro="" textlink="">
          <xdr:nvSpPr>
            <xdr:cNvPr id="14338" name="Scroll Bar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E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5</xdr:row>
      <xdr:rowOff>28575</xdr:rowOff>
    </xdr:from>
    <xdr:to>
      <xdr:col>12</xdr:col>
      <xdr:colOff>571500</xdr:colOff>
      <xdr:row>17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6</xdr:row>
          <xdr:rowOff>0</xdr:rowOff>
        </xdr:from>
        <xdr:to>
          <xdr:col>2</xdr:col>
          <xdr:colOff>9525</xdr:colOff>
          <xdr:row>7</xdr:row>
          <xdr:rowOff>0</xdr:rowOff>
        </xdr:to>
        <xdr:sp macro="" textlink="">
          <xdr:nvSpPr>
            <xdr:cNvPr id="15361" name="Option Button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F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7</xdr:row>
          <xdr:rowOff>0</xdr:rowOff>
        </xdr:from>
        <xdr:to>
          <xdr:col>2</xdr:col>
          <xdr:colOff>9525</xdr:colOff>
          <xdr:row>8</xdr:row>
          <xdr:rowOff>0</xdr:rowOff>
        </xdr:to>
        <xdr:sp macro="" textlink="">
          <xdr:nvSpPr>
            <xdr:cNvPr id="15362" name="Option Button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F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8</xdr:row>
          <xdr:rowOff>0</xdr:rowOff>
        </xdr:from>
        <xdr:to>
          <xdr:col>2</xdr:col>
          <xdr:colOff>9525</xdr:colOff>
          <xdr:row>9</xdr:row>
          <xdr:rowOff>0</xdr:rowOff>
        </xdr:to>
        <xdr:sp macro="" textlink="">
          <xdr:nvSpPr>
            <xdr:cNvPr id="15363" name="Option Button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0F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9</xdr:row>
          <xdr:rowOff>0</xdr:rowOff>
        </xdr:from>
        <xdr:to>
          <xdr:col>2</xdr:col>
          <xdr:colOff>9525</xdr:colOff>
          <xdr:row>10</xdr:row>
          <xdr:rowOff>0</xdr:rowOff>
        </xdr:to>
        <xdr:sp macro="" textlink="">
          <xdr:nvSpPr>
            <xdr:cNvPr id="15364" name="Option Button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F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10</xdr:row>
          <xdr:rowOff>0</xdr:rowOff>
        </xdr:from>
        <xdr:to>
          <xdr:col>2</xdr:col>
          <xdr:colOff>9525</xdr:colOff>
          <xdr:row>11</xdr:row>
          <xdr:rowOff>0</xdr:rowOff>
        </xdr:to>
        <xdr:sp macro="" textlink="">
          <xdr:nvSpPr>
            <xdr:cNvPr id="15365" name="Option Button 5" hidden="1">
              <a:extLst>
                <a:ext uri="{63B3BB69-23CF-44E3-9099-C40C66FF867C}">
                  <a14:compatExt spid="_x0000_s15365"/>
                </a:ext>
                <a:ext uri="{FF2B5EF4-FFF2-40B4-BE49-F238E27FC236}">
                  <a16:creationId xmlns:a16="http://schemas.microsoft.com/office/drawing/2014/main" id="{00000000-0008-0000-0F00-00000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11</xdr:row>
          <xdr:rowOff>0</xdr:rowOff>
        </xdr:from>
        <xdr:to>
          <xdr:col>2</xdr:col>
          <xdr:colOff>9525</xdr:colOff>
          <xdr:row>12</xdr:row>
          <xdr:rowOff>0</xdr:rowOff>
        </xdr:to>
        <xdr:sp macro="" textlink="">
          <xdr:nvSpPr>
            <xdr:cNvPr id="15366" name="Option Button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F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12</xdr:row>
          <xdr:rowOff>0</xdr:rowOff>
        </xdr:from>
        <xdr:to>
          <xdr:col>2</xdr:col>
          <xdr:colOff>9525</xdr:colOff>
          <xdr:row>13</xdr:row>
          <xdr:rowOff>0</xdr:rowOff>
        </xdr:to>
        <xdr:sp macro="" textlink="">
          <xdr:nvSpPr>
            <xdr:cNvPr id="15367" name="Option Button 7" hidden="1">
              <a:extLst>
                <a:ext uri="{63B3BB69-23CF-44E3-9099-C40C66FF867C}">
                  <a14:compatExt spid="_x0000_s15367"/>
                </a:ext>
                <a:ext uri="{FF2B5EF4-FFF2-40B4-BE49-F238E27FC236}">
                  <a16:creationId xmlns:a16="http://schemas.microsoft.com/office/drawing/2014/main" id="{00000000-0008-0000-0F00-00000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13</xdr:row>
          <xdr:rowOff>0</xdr:rowOff>
        </xdr:from>
        <xdr:to>
          <xdr:col>2</xdr:col>
          <xdr:colOff>9525</xdr:colOff>
          <xdr:row>14</xdr:row>
          <xdr:rowOff>0</xdr:rowOff>
        </xdr:to>
        <xdr:sp macro="" textlink="">
          <xdr:nvSpPr>
            <xdr:cNvPr id="15368" name="Option Button 8" hidden="1">
              <a:extLst>
                <a:ext uri="{63B3BB69-23CF-44E3-9099-C40C66FF867C}">
                  <a14:compatExt spid="_x0000_s15368"/>
                </a:ext>
                <a:ext uri="{FF2B5EF4-FFF2-40B4-BE49-F238E27FC236}">
                  <a16:creationId xmlns:a16="http://schemas.microsoft.com/office/drawing/2014/main" id="{00000000-0008-0000-0F00-00000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14</xdr:row>
          <xdr:rowOff>0</xdr:rowOff>
        </xdr:from>
        <xdr:to>
          <xdr:col>2</xdr:col>
          <xdr:colOff>9525</xdr:colOff>
          <xdr:row>15</xdr:row>
          <xdr:rowOff>0</xdr:rowOff>
        </xdr:to>
        <xdr:sp macro="" textlink="">
          <xdr:nvSpPr>
            <xdr:cNvPr id="15369" name="Option Button 9" hidden="1">
              <a:extLst>
                <a:ext uri="{63B3BB69-23CF-44E3-9099-C40C66FF867C}">
                  <a14:compatExt spid="_x0000_s15369"/>
                </a:ext>
                <a:ext uri="{FF2B5EF4-FFF2-40B4-BE49-F238E27FC236}">
                  <a16:creationId xmlns:a16="http://schemas.microsoft.com/office/drawing/2014/main" id="{00000000-0008-0000-0F00-00000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15</xdr:row>
          <xdr:rowOff>0</xdr:rowOff>
        </xdr:from>
        <xdr:to>
          <xdr:col>2</xdr:col>
          <xdr:colOff>9525</xdr:colOff>
          <xdr:row>16</xdr:row>
          <xdr:rowOff>0</xdr:rowOff>
        </xdr:to>
        <xdr:sp macro="" textlink="">
          <xdr:nvSpPr>
            <xdr:cNvPr id="15370" name="Option Button 10" hidden="1">
              <a:extLst>
                <a:ext uri="{63B3BB69-23CF-44E3-9099-C40C66FF867C}">
                  <a14:compatExt spid="_x0000_s15370"/>
                </a:ext>
                <a:ext uri="{FF2B5EF4-FFF2-40B4-BE49-F238E27FC236}">
                  <a16:creationId xmlns:a16="http://schemas.microsoft.com/office/drawing/2014/main" id="{00000000-0008-0000-0F00-00000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16</xdr:row>
          <xdr:rowOff>0</xdr:rowOff>
        </xdr:from>
        <xdr:to>
          <xdr:col>2</xdr:col>
          <xdr:colOff>9525</xdr:colOff>
          <xdr:row>17</xdr:row>
          <xdr:rowOff>0</xdr:rowOff>
        </xdr:to>
        <xdr:sp macro="" textlink="">
          <xdr:nvSpPr>
            <xdr:cNvPr id="15371" name="Option Button 11" hidden="1">
              <a:extLst>
                <a:ext uri="{63B3BB69-23CF-44E3-9099-C40C66FF867C}">
                  <a14:compatExt spid="_x0000_s15371"/>
                </a:ext>
                <a:ext uri="{FF2B5EF4-FFF2-40B4-BE49-F238E27FC236}">
                  <a16:creationId xmlns:a16="http://schemas.microsoft.com/office/drawing/2014/main" id="{00000000-0008-0000-0F00-00000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17</xdr:row>
          <xdr:rowOff>0</xdr:rowOff>
        </xdr:from>
        <xdr:to>
          <xdr:col>2</xdr:col>
          <xdr:colOff>9525</xdr:colOff>
          <xdr:row>18</xdr:row>
          <xdr:rowOff>0</xdr:rowOff>
        </xdr:to>
        <xdr:sp macro="" textlink="">
          <xdr:nvSpPr>
            <xdr:cNvPr id="15372" name="Option Button 12" hidden="1">
              <a:extLst>
                <a:ext uri="{63B3BB69-23CF-44E3-9099-C40C66FF867C}">
                  <a14:compatExt spid="_x0000_s15372"/>
                </a:ext>
                <a:ext uri="{FF2B5EF4-FFF2-40B4-BE49-F238E27FC236}">
                  <a16:creationId xmlns:a16="http://schemas.microsoft.com/office/drawing/2014/main" id="{00000000-0008-0000-0F00-00000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0.29482</cdr:x>
      <cdr:y>0.06282</cdr:y>
    </cdr:from>
    <cdr:to>
      <cdr:x>0.75861</cdr:x>
      <cdr:y>0.17821</cdr:y>
    </cdr:to>
    <cdr:sp macro="" textlink="KASUS16!$C$3">
      <cdr:nvSpPr>
        <cdr:cNvPr id="2" name="TextBox 1"/>
        <cdr:cNvSpPr txBox="1"/>
      </cdr:nvSpPr>
      <cdr:spPr>
        <a:xfrm xmlns:a="http://schemas.openxmlformats.org/drawingml/2006/main">
          <a:off x="1150408" y="155575"/>
          <a:ext cx="180975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fld id="{14889870-1449-4479-B977-85E9D115537C}" type="TxLink">
            <a:rPr lang="en-US" sz="1600"/>
            <a:pPr algn="ctr"/>
            <a:t> </a:t>
          </a:fld>
          <a:endParaRPr lang="en-US" sz="1600"/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314325</xdr:colOff>
          <xdr:row>2</xdr:row>
          <xdr:rowOff>19050</xdr:rowOff>
        </xdr:from>
        <xdr:to>
          <xdr:col>3</xdr:col>
          <xdr:colOff>800100</xdr:colOff>
          <xdr:row>2</xdr:row>
          <xdr:rowOff>180975</xdr:rowOff>
        </xdr:to>
        <xdr:sp macro="" textlink="">
          <xdr:nvSpPr>
            <xdr:cNvPr id="31746" name="Scroll Bar 2" hidden="1">
              <a:extLst>
                <a:ext uri="{63B3BB69-23CF-44E3-9099-C40C66FF867C}">
                  <a14:compatExt spid="_x0000_s31746"/>
                </a:ext>
                <a:ext uri="{FF2B5EF4-FFF2-40B4-BE49-F238E27FC236}">
                  <a16:creationId xmlns:a16="http://schemas.microsoft.com/office/drawing/2014/main" id="{00000000-0008-0000-1000-00000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1571625</xdr:colOff>
          <xdr:row>2</xdr:row>
          <xdr:rowOff>28575</xdr:rowOff>
        </xdr:from>
        <xdr:to>
          <xdr:col>1</xdr:col>
          <xdr:colOff>2057400</xdr:colOff>
          <xdr:row>2</xdr:row>
          <xdr:rowOff>190500</xdr:rowOff>
        </xdr:to>
        <xdr:sp macro="" textlink="">
          <xdr:nvSpPr>
            <xdr:cNvPr id="20481" name="Scroll Bar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13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1571625</xdr:colOff>
          <xdr:row>3</xdr:row>
          <xdr:rowOff>28575</xdr:rowOff>
        </xdr:from>
        <xdr:to>
          <xdr:col>1</xdr:col>
          <xdr:colOff>2057400</xdr:colOff>
          <xdr:row>3</xdr:row>
          <xdr:rowOff>190500</xdr:rowOff>
        </xdr:to>
        <xdr:sp macro="" textlink="">
          <xdr:nvSpPr>
            <xdr:cNvPr id="20482" name="Scroll Bar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13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1571625</xdr:colOff>
          <xdr:row>4</xdr:row>
          <xdr:rowOff>28575</xdr:rowOff>
        </xdr:from>
        <xdr:to>
          <xdr:col>1</xdr:col>
          <xdr:colOff>2057400</xdr:colOff>
          <xdr:row>4</xdr:row>
          <xdr:rowOff>190500</xdr:rowOff>
        </xdr:to>
        <xdr:sp macro="" textlink="">
          <xdr:nvSpPr>
            <xdr:cNvPr id="20483" name="Scroll Bar 3" hidden="1">
              <a:extLst>
                <a:ext uri="{63B3BB69-23CF-44E3-9099-C40C66FF867C}">
                  <a14:compatExt spid="_x0000_s20483"/>
                </a:ext>
                <a:ext uri="{FF2B5EF4-FFF2-40B4-BE49-F238E27FC236}">
                  <a16:creationId xmlns:a16="http://schemas.microsoft.com/office/drawing/2014/main" id="{00000000-0008-0000-1300-00000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1571625</xdr:colOff>
          <xdr:row>5</xdr:row>
          <xdr:rowOff>19050</xdr:rowOff>
        </xdr:from>
        <xdr:to>
          <xdr:col>1</xdr:col>
          <xdr:colOff>2057400</xdr:colOff>
          <xdr:row>5</xdr:row>
          <xdr:rowOff>180975</xdr:rowOff>
        </xdr:to>
        <xdr:sp macro="" textlink="">
          <xdr:nvSpPr>
            <xdr:cNvPr id="20484" name="Scroll Bar 4" hidden="1">
              <a:extLst>
                <a:ext uri="{63B3BB69-23CF-44E3-9099-C40C66FF867C}">
                  <a14:compatExt spid="_x0000_s20484"/>
                </a:ext>
                <a:ext uri="{FF2B5EF4-FFF2-40B4-BE49-F238E27FC236}">
                  <a16:creationId xmlns:a16="http://schemas.microsoft.com/office/drawing/2014/main" id="{00000000-0008-0000-1300-00000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1257300</xdr:colOff>
          <xdr:row>9</xdr:row>
          <xdr:rowOff>38100</xdr:rowOff>
        </xdr:from>
        <xdr:to>
          <xdr:col>2</xdr:col>
          <xdr:colOff>1743075</xdr:colOff>
          <xdr:row>9</xdr:row>
          <xdr:rowOff>200025</xdr:rowOff>
        </xdr:to>
        <xdr:sp macro="" textlink="">
          <xdr:nvSpPr>
            <xdr:cNvPr id="37889" name="Scroll Bar 1" hidden="1">
              <a:extLst>
                <a:ext uri="{63B3BB69-23CF-44E3-9099-C40C66FF867C}">
                  <a14:compatExt spid="_x0000_s37889"/>
                </a:ext>
                <a:ext uri="{FF2B5EF4-FFF2-40B4-BE49-F238E27FC236}">
                  <a16:creationId xmlns:a16="http://schemas.microsoft.com/office/drawing/2014/main" id="{00000000-0008-0000-0100-000001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1257300</xdr:colOff>
          <xdr:row>11</xdr:row>
          <xdr:rowOff>19050</xdr:rowOff>
        </xdr:from>
        <xdr:to>
          <xdr:col>2</xdr:col>
          <xdr:colOff>1743075</xdr:colOff>
          <xdr:row>11</xdr:row>
          <xdr:rowOff>180975</xdr:rowOff>
        </xdr:to>
        <xdr:sp macro="" textlink="">
          <xdr:nvSpPr>
            <xdr:cNvPr id="37890" name="Scroll Bar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1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1257300</xdr:colOff>
          <xdr:row>10</xdr:row>
          <xdr:rowOff>28575</xdr:rowOff>
        </xdr:from>
        <xdr:to>
          <xdr:col>2</xdr:col>
          <xdr:colOff>1743075</xdr:colOff>
          <xdr:row>10</xdr:row>
          <xdr:rowOff>190500</xdr:rowOff>
        </xdr:to>
        <xdr:sp macro="" textlink="">
          <xdr:nvSpPr>
            <xdr:cNvPr id="37891" name="Scroll Bar 3" hidden="1">
              <a:extLst>
                <a:ext uri="{63B3BB69-23CF-44E3-9099-C40C66FF867C}">
                  <a14:compatExt spid="_x0000_s37891"/>
                </a:ext>
                <a:ext uri="{FF2B5EF4-FFF2-40B4-BE49-F238E27FC236}">
                  <a16:creationId xmlns:a16="http://schemas.microsoft.com/office/drawing/2014/main" id="{00000000-0008-0000-0100-000003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1257300</xdr:colOff>
          <xdr:row>12</xdr:row>
          <xdr:rowOff>19050</xdr:rowOff>
        </xdr:from>
        <xdr:to>
          <xdr:col>2</xdr:col>
          <xdr:colOff>1743075</xdr:colOff>
          <xdr:row>12</xdr:row>
          <xdr:rowOff>180975</xdr:rowOff>
        </xdr:to>
        <xdr:sp macro="" textlink="">
          <xdr:nvSpPr>
            <xdr:cNvPr id="37892" name="Scroll Bar 4" hidden="1">
              <a:extLst>
                <a:ext uri="{63B3BB69-23CF-44E3-9099-C40C66FF867C}">
                  <a14:compatExt spid="_x0000_s37892"/>
                </a:ext>
                <a:ext uri="{FF2B5EF4-FFF2-40B4-BE49-F238E27FC236}">
                  <a16:creationId xmlns:a16="http://schemas.microsoft.com/office/drawing/2014/main" id="{00000000-0008-0000-0100-000004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8</xdr:row>
      <xdr:rowOff>85726</xdr:rowOff>
    </xdr:from>
    <xdr:to>
      <xdr:col>8</xdr:col>
      <xdr:colOff>285750</xdr:colOff>
      <xdr:row>10</xdr:row>
      <xdr:rowOff>142876</xdr:rowOff>
    </xdr:to>
    <xdr:sp macro="" textlink="">
      <xdr:nvSpPr>
        <xdr:cNvPr id="2" name="Right Arrow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876925" y="1828801"/>
          <a:ext cx="171450" cy="47625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828675</xdr:colOff>
          <xdr:row>7</xdr:row>
          <xdr:rowOff>19050</xdr:rowOff>
        </xdr:from>
        <xdr:to>
          <xdr:col>2</xdr:col>
          <xdr:colOff>1314450</xdr:colOff>
          <xdr:row>7</xdr:row>
          <xdr:rowOff>180975</xdr:rowOff>
        </xdr:to>
        <xdr:sp macro="" textlink="">
          <xdr:nvSpPr>
            <xdr:cNvPr id="38913" name="Scroll Bar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4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828675</xdr:colOff>
          <xdr:row>8</xdr:row>
          <xdr:rowOff>19050</xdr:rowOff>
        </xdr:from>
        <xdr:to>
          <xdr:col>2</xdr:col>
          <xdr:colOff>1314450</xdr:colOff>
          <xdr:row>8</xdr:row>
          <xdr:rowOff>180975</xdr:rowOff>
        </xdr:to>
        <xdr:sp macro="" textlink="">
          <xdr:nvSpPr>
            <xdr:cNvPr id="38914" name="Scroll Bar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4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2</xdr:row>
          <xdr:rowOff>28575</xdr:rowOff>
        </xdr:from>
        <xdr:to>
          <xdr:col>2</xdr:col>
          <xdr:colOff>1038225</xdr:colOff>
          <xdr:row>2</xdr:row>
          <xdr:rowOff>190500</xdr:rowOff>
        </xdr:to>
        <xdr:sp macro="" textlink="">
          <xdr:nvSpPr>
            <xdr:cNvPr id="21505" name="Scroll Bar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5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3</xdr:row>
          <xdr:rowOff>19050</xdr:rowOff>
        </xdr:from>
        <xdr:to>
          <xdr:col>2</xdr:col>
          <xdr:colOff>1038225</xdr:colOff>
          <xdr:row>3</xdr:row>
          <xdr:rowOff>180975</xdr:rowOff>
        </xdr:to>
        <xdr:sp macro="" textlink="">
          <xdr:nvSpPr>
            <xdr:cNvPr id="21506" name="Scroll Bar 2" hidden="1">
              <a:extLst>
                <a:ext uri="{63B3BB69-23CF-44E3-9099-C40C66FF867C}">
                  <a14:compatExt spid="_x0000_s21506"/>
                </a:ext>
                <a:ext uri="{FF2B5EF4-FFF2-40B4-BE49-F238E27FC236}">
                  <a16:creationId xmlns:a16="http://schemas.microsoft.com/office/drawing/2014/main" id="{00000000-0008-0000-0500-00000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447675</xdr:colOff>
          <xdr:row>2</xdr:row>
          <xdr:rowOff>28575</xdr:rowOff>
        </xdr:from>
        <xdr:to>
          <xdr:col>2</xdr:col>
          <xdr:colOff>933450</xdr:colOff>
          <xdr:row>2</xdr:row>
          <xdr:rowOff>190500</xdr:rowOff>
        </xdr:to>
        <xdr:sp macro="" textlink="">
          <xdr:nvSpPr>
            <xdr:cNvPr id="22529" name="Scroll Bar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06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447675</xdr:colOff>
          <xdr:row>3</xdr:row>
          <xdr:rowOff>9525</xdr:rowOff>
        </xdr:from>
        <xdr:to>
          <xdr:col>2</xdr:col>
          <xdr:colOff>933450</xdr:colOff>
          <xdr:row>3</xdr:row>
          <xdr:rowOff>171450</xdr:rowOff>
        </xdr:to>
        <xdr:sp macro="" textlink="">
          <xdr:nvSpPr>
            <xdr:cNvPr id="22530" name="Scroll Bar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06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</xdr:row>
          <xdr:rowOff>0</xdr:rowOff>
        </xdr:from>
        <xdr:to>
          <xdr:col>2</xdr:col>
          <xdr:colOff>514350</xdr:colOff>
          <xdr:row>2</xdr:row>
          <xdr:rowOff>219075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7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676275</xdr:colOff>
          <xdr:row>2</xdr:row>
          <xdr:rowOff>0</xdr:rowOff>
        </xdr:from>
        <xdr:to>
          <xdr:col>2</xdr:col>
          <xdr:colOff>981075</xdr:colOff>
          <xdr:row>2</xdr:row>
          <xdr:rowOff>219075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7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485775</xdr:colOff>
          <xdr:row>3</xdr:row>
          <xdr:rowOff>38100</xdr:rowOff>
        </xdr:from>
        <xdr:to>
          <xdr:col>2</xdr:col>
          <xdr:colOff>971550</xdr:colOff>
          <xdr:row>3</xdr:row>
          <xdr:rowOff>200025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7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485775</xdr:colOff>
          <xdr:row>4</xdr:row>
          <xdr:rowOff>19050</xdr:rowOff>
        </xdr:from>
        <xdr:to>
          <xdr:col>2</xdr:col>
          <xdr:colOff>971550</xdr:colOff>
          <xdr:row>4</xdr:row>
          <xdr:rowOff>180975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7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419100</xdr:colOff>
          <xdr:row>2</xdr:row>
          <xdr:rowOff>28575</xdr:rowOff>
        </xdr:from>
        <xdr:to>
          <xdr:col>2</xdr:col>
          <xdr:colOff>904875</xdr:colOff>
          <xdr:row>2</xdr:row>
          <xdr:rowOff>190500</xdr:rowOff>
        </xdr:to>
        <xdr:sp macro="" textlink="">
          <xdr:nvSpPr>
            <xdr:cNvPr id="23553" name="Scroll Bar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8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419100</xdr:colOff>
          <xdr:row>3</xdr:row>
          <xdr:rowOff>28575</xdr:rowOff>
        </xdr:from>
        <xdr:to>
          <xdr:col>2</xdr:col>
          <xdr:colOff>904875</xdr:colOff>
          <xdr:row>3</xdr:row>
          <xdr:rowOff>190500</xdr:rowOff>
        </xdr:to>
        <xdr:sp macro="" textlink="">
          <xdr:nvSpPr>
            <xdr:cNvPr id="23554" name="Scroll Bar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8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419100</xdr:colOff>
          <xdr:row>4</xdr:row>
          <xdr:rowOff>19050</xdr:rowOff>
        </xdr:from>
        <xdr:to>
          <xdr:col>2</xdr:col>
          <xdr:colOff>904875</xdr:colOff>
          <xdr:row>4</xdr:row>
          <xdr:rowOff>180975</xdr:rowOff>
        </xdr:to>
        <xdr:sp macro="" textlink="">
          <xdr:nvSpPr>
            <xdr:cNvPr id="23555" name="Scroll Bar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08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923925</xdr:colOff>
          <xdr:row>2</xdr:row>
          <xdr:rowOff>28575</xdr:rowOff>
        </xdr:from>
        <xdr:to>
          <xdr:col>1</xdr:col>
          <xdr:colOff>1409700</xdr:colOff>
          <xdr:row>2</xdr:row>
          <xdr:rowOff>190500</xdr:rowOff>
        </xdr:to>
        <xdr:sp macro="" textlink="">
          <xdr:nvSpPr>
            <xdr:cNvPr id="16385" name="Scroll Bar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9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923925</xdr:colOff>
          <xdr:row>3</xdr:row>
          <xdr:rowOff>28575</xdr:rowOff>
        </xdr:from>
        <xdr:to>
          <xdr:col>1</xdr:col>
          <xdr:colOff>1409700</xdr:colOff>
          <xdr:row>3</xdr:row>
          <xdr:rowOff>190500</xdr:rowOff>
        </xdr:to>
        <xdr:sp macro="" textlink="">
          <xdr:nvSpPr>
            <xdr:cNvPr id="16386" name="Scroll Bar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9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</xdr:row>
          <xdr:rowOff>9525</xdr:rowOff>
        </xdr:from>
        <xdr:to>
          <xdr:col>3</xdr:col>
          <xdr:colOff>123825</xdr:colOff>
          <xdr:row>2</xdr:row>
          <xdr:rowOff>228600</xdr:rowOff>
        </xdr:to>
        <xdr:sp macro="" textlink="">
          <xdr:nvSpPr>
            <xdr:cNvPr id="2049" name="Option 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C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447675</xdr:colOff>
          <xdr:row>2</xdr:row>
          <xdr:rowOff>9525</xdr:rowOff>
        </xdr:from>
        <xdr:to>
          <xdr:col>4</xdr:col>
          <xdr:colOff>266700</xdr:colOff>
          <xdr:row>2</xdr:row>
          <xdr:rowOff>228600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C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/>
          <cell r="AB98"/>
          <cell r="AC98"/>
          <cell r="AD98"/>
          <cell r="AE98"/>
          <cell r="AF98"/>
          <cell r="AG98"/>
          <cell r="AH98"/>
          <cell r="AI98"/>
          <cell r="AJ98"/>
          <cell r="AK98"/>
          <cell r="AL98"/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/>
          <cell r="BB98"/>
          <cell r="BC98"/>
          <cell r="BD98"/>
          <cell r="BE98"/>
          <cell r="BF98"/>
          <cell r="BG98"/>
          <cell r="BH98"/>
          <cell r="BJ98"/>
          <cell r="BK98"/>
          <cell r="BL98"/>
          <cell r="BM98"/>
          <cell r="BN98"/>
          <cell r="BO98"/>
          <cell r="BP98"/>
          <cell r="BQ98"/>
          <cell r="BR98"/>
          <cell r="BS98"/>
          <cell r="BT98"/>
          <cell r="BU98"/>
          <cell r="BV98"/>
          <cell r="BW98"/>
          <cell r="BX98"/>
          <cell r="BY98"/>
          <cell r="BZ98"/>
          <cell r="CA98"/>
          <cell r="CB98"/>
          <cell r="CC98"/>
          <cell r="CD98"/>
          <cell r="CE98"/>
          <cell r="CF98"/>
          <cell r="CG98"/>
          <cell r="CH98"/>
          <cell r="CI98"/>
          <cell r="CJ98"/>
          <cell r="CK98"/>
          <cell r="CL98"/>
          <cell r="CM98"/>
          <cell r="CN98"/>
          <cell r="CO98"/>
          <cell r="CP98"/>
          <cell r="CQ98"/>
          <cell r="CR98"/>
          <cell r="CS98"/>
          <cell r="CT98"/>
          <cell r="CU98"/>
          <cell r="CV98"/>
          <cell r="CW98"/>
          <cell r="CX98"/>
          <cell r="CY98"/>
          <cell r="CZ98"/>
          <cell r="DA98"/>
          <cell r="DB98"/>
          <cell r="DC98"/>
          <cell r="DD98"/>
          <cell r="DE98"/>
          <cell r="DF98"/>
          <cell r="DG98"/>
          <cell r="DH98"/>
          <cell r="DI98"/>
          <cell r="DJ98"/>
          <cell r="DK98"/>
          <cell r="DL98"/>
          <cell r="DM98"/>
          <cell r="DN98"/>
          <cell r="DO98"/>
          <cell r="DP98"/>
          <cell r="DQ98"/>
          <cell r="DR98"/>
          <cell r="DS98"/>
          <cell r="DT98"/>
          <cell r="DU98"/>
          <cell r="DV98"/>
          <cell r="DW98"/>
          <cell r="DX98"/>
          <cell r="DY98"/>
          <cell r="DZ98"/>
          <cell r="EA98"/>
          <cell r="EB98"/>
          <cell r="EC98"/>
          <cell r="ED98"/>
          <cell r="EE98"/>
          <cell r="EF98"/>
          <cell r="EG98"/>
          <cell r="EH98"/>
          <cell r="EI98"/>
          <cell r="EJ98"/>
          <cell r="EK98"/>
          <cell r="EL98"/>
          <cell r="EM98"/>
          <cell r="EN98"/>
          <cell r="EO98"/>
          <cell r="EP98"/>
          <cell r="EQ98"/>
          <cell r="ER98"/>
          <cell r="ES98"/>
          <cell r="ET98"/>
          <cell r="EU98"/>
          <cell r="EV98"/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/>
          <cell r="AB99"/>
          <cell r="AC99"/>
          <cell r="AD99"/>
          <cell r="AE99"/>
          <cell r="AF99"/>
          <cell r="AG99"/>
          <cell r="AH99"/>
          <cell r="AI99"/>
          <cell r="AJ99"/>
          <cell r="AK99"/>
          <cell r="AL99"/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/>
          <cell r="AZ99"/>
          <cell r="BA99"/>
          <cell r="BB99"/>
          <cell r="BC99"/>
          <cell r="BD99"/>
          <cell r="BE99"/>
          <cell r="BF99"/>
          <cell r="BG99"/>
          <cell r="BH99"/>
          <cell r="BJ99"/>
          <cell r="BK99"/>
          <cell r="BL99"/>
          <cell r="BM99"/>
          <cell r="BN99"/>
          <cell r="BO99"/>
          <cell r="BP99"/>
          <cell r="BQ99"/>
          <cell r="BR99"/>
          <cell r="BS99"/>
          <cell r="BT99"/>
          <cell r="BU99"/>
          <cell r="BV99"/>
          <cell r="BW99"/>
          <cell r="BX99"/>
          <cell r="BY99"/>
          <cell r="BZ99"/>
          <cell r="CA99"/>
          <cell r="CB99"/>
          <cell r="CC99"/>
          <cell r="CD99"/>
          <cell r="CE99"/>
          <cell r="CF99"/>
          <cell r="CG99"/>
          <cell r="CH99"/>
          <cell r="CI99"/>
          <cell r="CJ99"/>
          <cell r="CK99"/>
          <cell r="CL99"/>
          <cell r="CM99"/>
          <cell r="CN99"/>
          <cell r="CO99"/>
          <cell r="CP99"/>
          <cell r="CQ99"/>
          <cell r="CR99"/>
          <cell r="CS99"/>
          <cell r="CT99"/>
          <cell r="CU99"/>
          <cell r="CV99"/>
          <cell r="CW99"/>
          <cell r="CX99"/>
          <cell r="CY99"/>
          <cell r="CZ99"/>
          <cell r="DA99"/>
          <cell r="DB99"/>
          <cell r="DC99"/>
          <cell r="DD99"/>
          <cell r="DE99"/>
          <cell r="DF99"/>
          <cell r="DG99"/>
          <cell r="DH99"/>
          <cell r="DI99"/>
          <cell r="DJ99"/>
          <cell r="DK99"/>
          <cell r="DL99"/>
          <cell r="DM99"/>
          <cell r="DN99"/>
          <cell r="DO99"/>
          <cell r="DP99"/>
          <cell r="DQ99"/>
          <cell r="DR99"/>
          <cell r="DS99"/>
          <cell r="DT99"/>
          <cell r="DU99"/>
          <cell r="DV99"/>
          <cell r="DW99"/>
          <cell r="DX99"/>
          <cell r="DY99"/>
          <cell r="DZ99"/>
          <cell r="EA99"/>
          <cell r="EB99"/>
          <cell r="EC99"/>
          <cell r="ED99"/>
          <cell r="EE99"/>
          <cell r="EF99"/>
          <cell r="EG99"/>
          <cell r="EH99"/>
          <cell r="EI99"/>
          <cell r="EJ99"/>
          <cell r="EK99"/>
          <cell r="EL99"/>
          <cell r="EM99"/>
          <cell r="EN99"/>
          <cell r="EO99"/>
          <cell r="EP99"/>
          <cell r="EQ99"/>
          <cell r="ER99"/>
          <cell r="ES99"/>
          <cell r="ET99"/>
          <cell r="EU99"/>
          <cell r="EV99"/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/>
          <cell r="AB100"/>
          <cell r="AC100"/>
          <cell r="AD100"/>
          <cell r="AE100"/>
          <cell r="AF100"/>
          <cell r="AG100"/>
          <cell r="AH100"/>
          <cell r="AI100"/>
          <cell r="AJ100"/>
          <cell r="AK100"/>
          <cell r="AL100"/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/>
          <cell r="AZ100"/>
          <cell r="BA100"/>
          <cell r="BB100"/>
          <cell r="BC100"/>
          <cell r="BD100"/>
          <cell r="BE100"/>
          <cell r="BF100"/>
          <cell r="BG100"/>
          <cell r="BH100"/>
          <cell r="BJ100"/>
          <cell r="BK100"/>
          <cell r="BL100"/>
          <cell r="BM100"/>
          <cell r="BN100"/>
          <cell r="BO100"/>
          <cell r="BP100"/>
          <cell r="BQ100"/>
          <cell r="BR100"/>
          <cell r="BS100"/>
          <cell r="BT100"/>
          <cell r="BU100"/>
          <cell r="BV100"/>
          <cell r="BW100"/>
          <cell r="BX100"/>
          <cell r="BY100"/>
          <cell r="BZ100"/>
          <cell r="CA100"/>
          <cell r="CB100"/>
          <cell r="CC100"/>
          <cell r="CD100"/>
          <cell r="CE100"/>
          <cell r="CF100"/>
          <cell r="CG100"/>
          <cell r="CH100"/>
          <cell r="CI100"/>
          <cell r="CJ100"/>
          <cell r="CK100"/>
          <cell r="CL100"/>
          <cell r="CM100"/>
          <cell r="CN100"/>
          <cell r="CO100"/>
          <cell r="CP100"/>
          <cell r="CQ100"/>
          <cell r="CR100"/>
          <cell r="CS100"/>
          <cell r="CT100"/>
          <cell r="CU100"/>
          <cell r="CV100"/>
          <cell r="CW100"/>
          <cell r="CX100"/>
          <cell r="CY100"/>
          <cell r="CZ100"/>
          <cell r="DA100"/>
          <cell r="DB100"/>
          <cell r="DC100"/>
          <cell r="DD100"/>
          <cell r="DE100"/>
          <cell r="DF100"/>
          <cell r="DG100"/>
          <cell r="DH100"/>
          <cell r="DI100"/>
          <cell r="DJ100"/>
          <cell r="DK100"/>
          <cell r="DL100"/>
          <cell r="DM100"/>
          <cell r="DN100"/>
          <cell r="DO100"/>
          <cell r="DP100"/>
          <cell r="DQ100"/>
          <cell r="DR100"/>
          <cell r="DS100"/>
          <cell r="DT100"/>
          <cell r="DU100"/>
          <cell r="DV100"/>
          <cell r="DW100"/>
          <cell r="DX100"/>
          <cell r="DY100"/>
          <cell r="DZ100"/>
          <cell r="EA100"/>
          <cell r="EB100"/>
          <cell r="EC100"/>
          <cell r="ED100"/>
          <cell r="EE100"/>
          <cell r="EF100"/>
          <cell r="EG100"/>
          <cell r="EH100"/>
          <cell r="EI100"/>
          <cell r="EJ100"/>
          <cell r="EK100"/>
          <cell r="EL100"/>
          <cell r="EM100"/>
          <cell r="EN100"/>
          <cell r="EO100"/>
          <cell r="EP100"/>
          <cell r="EQ100"/>
          <cell r="ER100"/>
          <cell r="ES100"/>
          <cell r="ET100"/>
          <cell r="EU100"/>
          <cell r="EV100"/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/>
          <cell r="AB110"/>
          <cell r="AC110"/>
          <cell r="AD110"/>
          <cell r="AE110"/>
          <cell r="AF110"/>
          <cell r="AG110"/>
          <cell r="AH110"/>
          <cell r="AI110"/>
          <cell r="AJ110"/>
          <cell r="AK110"/>
          <cell r="AL110"/>
          <cell r="AM110"/>
          <cell r="AN110"/>
          <cell r="AO110"/>
          <cell r="AP110"/>
          <cell r="AQ110"/>
          <cell r="AR110"/>
          <cell r="AS110"/>
          <cell r="AT110"/>
          <cell r="AU110"/>
          <cell r="AV110"/>
          <cell r="AW110"/>
          <cell r="AX110"/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/>
          <cell r="BM110"/>
          <cell r="BN110"/>
          <cell r="BO110"/>
          <cell r="BP110"/>
          <cell r="BQ110"/>
          <cell r="BR110"/>
          <cell r="BS110"/>
          <cell r="BT110"/>
          <cell r="BU110"/>
          <cell r="BV110"/>
          <cell r="BW110"/>
          <cell r="BX110"/>
          <cell r="BY110"/>
          <cell r="BZ110"/>
          <cell r="CA110"/>
          <cell r="CB110"/>
          <cell r="CC110"/>
          <cell r="CD110"/>
          <cell r="CE110"/>
          <cell r="CF110"/>
          <cell r="CG110"/>
          <cell r="CH110"/>
          <cell r="CI110"/>
          <cell r="CJ110"/>
          <cell r="CK110"/>
          <cell r="CL110"/>
          <cell r="CM110"/>
          <cell r="CN110"/>
          <cell r="CO110"/>
          <cell r="CP110"/>
          <cell r="CQ110"/>
          <cell r="CR110"/>
          <cell r="CS110"/>
          <cell r="CT110"/>
          <cell r="CU110"/>
          <cell r="CV110"/>
          <cell r="CW110"/>
          <cell r="CX110"/>
          <cell r="CY110"/>
          <cell r="CZ110"/>
          <cell r="DA110"/>
          <cell r="DB110"/>
          <cell r="DC110"/>
          <cell r="DD110"/>
          <cell r="DE110"/>
          <cell r="DF110"/>
          <cell r="DG110"/>
          <cell r="DH110"/>
          <cell r="DI110"/>
          <cell r="DJ110"/>
          <cell r="DK110"/>
          <cell r="DL110"/>
          <cell r="DM110"/>
          <cell r="DN110"/>
          <cell r="DO110"/>
          <cell r="DP110"/>
          <cell r="DQ110"/>
          <cell r="DR110"/>
          <cell r="DS110"/>
          <cell r="DT110"/>
          <cell r="DU110"/>
          <cell r="DV110"/>
          <cell r="DW110"/>
          <cell r="DX110"/>
          <cell r="DY110"/>
          <cell r="DZ110"/>
          <cell r="EA110"/>
          <cell r="EB110"/>
          <cell r="EC110"/>
          <cell r="ED110"/>
          <cell r="EE110"/>
          <cell r="EF110"/>
          <cell r="EG110"/>
          <cell r="EH110"/>
          <cell r="EI110"/>
          <cell r="EJ110"/>
          <cell r="EK110"/>
          <cell r="EL110"/>
          <cell r="EM110"/>
          <cell r="EN110"/>
          <cell r="EO110"/>
          <cell r="EP110"/>
          <cell r="EQ110"/>
          <cell r="ER110"/>
          <cell r="ES110"/>
          <cell r="ET110"/>
          <cell r="EU110"/>
          <cell r="EV110"/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/>
          <cell r="AB111"/>
          <cell r="AC111"/>
          <cell r="AD111"/>
          <cell r="AE111"/>
          <cell r="AF111"/>
          <cell r="AG111"/>
          <cell r="AH111"/>
          <cell r="AI111"/>
          <cell r="AJ111"/>
          <cell r="AK111"/>
          <cell r="AL111"/>
          <cell r="AM111"/>
          <cell r="AN111"/>
          <cell r="AO111"/>
          <cell r="AP111"/>
          <cell r="AQ111"/>
          <cell r="AR111"/>
          <cell r="AS111"/>
          <cell r="AT111"/>
          <cell r="AU111"/>
          <cell r="AV111"/>
          <cell r="AW111"/>
          <cell r="AX111"/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/>
          <cell r="BM111"/>
          <cell r="BN111"/>
          <cell r="BO111"/>
          <cell r="BP111"/>
          <cell r="BQ111"/>
          <cell r="BR111"/>
          <cell r="BS111"/>
          <cell r="BT111"/>
          <cell r="BU111"/>
          <cell r="BV111"/>
          <cell r="BW111"/>
          <cell r="BX111"/>
          <cell r="BY111"/>
          <cell r="BZ111"/>
          <cell r="CA111"/>
          <cell r="CB111"/>
          <cell r="CC111"/>
          <cell r="CD111"/>
          <cell r="CE111"/>
          <cell r="CF111"/>
          <cell r="CG111"/>
          <cell r="CH111"/>
          <cell r="CI111"/>
          <cell r="CJ111"/>
          <cell r="CK111"/>
          <cell r="CL111"/>
          <cell r="CM111"/>
          <cell r="CN111"/>
          <cell r="CO111"/>
          <cell r="CP111"/>
          <cell r="CQ111"/>
          <cell r="CR111"/>
          <cell r="CS111"/>
          <cell r="CT111"/>
          <cell r="CU111"/>
          <cell r="CV111"/>
          <cell r="CW111"/>
          <cell r="CX111"/>
          <cell r="CY111"/>
          <cell r="CZ111"/>
          <cell r="DA111"/>
          <cell r="DB111"/>
          <cell r="DC111"/>
          <cell r="DD111"/>
          <cell r="DE111"/>
          <cell r="DF111"/>
          <cell r="DG111"/>
          <cell r="DH111"/>
          <cell r="DI111"/>
          <cell r="DJ111"/>
          <cell r="DK111"/>
          <cell r="DL111"/>
          <cell r="DM111"/>
          <cell r="DN111"/>
          <cell r="DO111"/>
          <cell r="DP111"/>
          <cell r="DQ111"/>
          <cell r="DR111"/>
          <cell r="DS111"/>
          <cell r="DT111"/>
          <cell r="DU111"/>
          <cell r="DV111"/>
          <cell r="DW111"/>
          <cell r="DX111"/>
          <cell r="DY111"/>
          <cell r="DZ111"/>
          <cell r="EA111"/>
          <cell r="EB111"/>
          <cell r="EC111"/>
          <cell r="ED111"/>
          <cell r="EE111"/>
          <cell r="EF111"/>
          <cell r="EG111"/>
          <cell r="EH111"/>
          <cell r="EI111"/>
          <cell r="EJ111"/>
          <cell r="EK111"/>
          <cell r="EL111"/>
          <cell r="EM111"/>
          <cell r="EN111"/>
          <cell r="EO111"/>
          <cell r="EP111"/>
          <cell r="EQ111"/>
          <cell r="ER111"/>
          <cell r="ES111"/>
          <cell r="ET111"/>
          <cell r="EU111"/>
          <cell r="EV111"/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/>
          <cell r="AB112"/>
          <cell r="AC112"/>
          <cell r="AD112"/>
          <cell r="AE112"/>
          <cell r="AF112"/>
          <cell r="AG112"/>
          <cell r="AH112"/>
          <cell r="AI112"/>
          <cell r="AJ112"/>
          <cell r="AK112"/>
          <cell r="AL112"/>
          <cell r="AM112"/>
          <cell r="AN112"/>
          <cell r="AO112"/>
          <cell r="AP112"/>
          <cell r="AQ112"/>
          <cell r="AR112"/>
          <cell r="AS112"/>
          <cell r="AT112"/>
          <cell r="AU112"/>
          <cell r="AV112"/>
          <cell r="AW112"/>
          <cell r="AX112"/>
          <cell r="AY112"/>
          <cell r="AZ112"/>
          <cell r="BA112"/>
          <cell r="BB112"/>
          <cell r="BC112"/>
          <cell r="BD112"/>
          <cell r="BE112"/>
          <cell r="BF112"/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/>
          <cell r="BO112"/>
          <cell r="BP112"/>
          <cell r="BQ112"/>
          <cell r="BR112"/>
          <cell r="BS112"/>
          <cell r="BT112"/>
          <cell r="BU112"/>
          <cell r="BV112"/>
          <cell r="BW112"/>
          <cell r="BX112"/>
          <cell r="BY112"/>
          <cell r="BZ112"/>
          <cell r="CA112"/>
          <cell r="CB112"/>
          <cell r="CC112"/>
          <cell r="CD112"/>
          <cell r="CE112"/>
          <cell r="CF112"/>
          <cell r="CG112"/>
          <cell r="CH112"/>
          <cell r="CI112"/>
          <cell r="CJ112"/>
          <cell r="CK112"/>
          <cell r="CL112"/>
          <cell r="CM112"/>
          <cell r="CN112"/>
          <cell r="CO112"/>
          <cell r="CP112"/>
          <cell r="CQ112"/>
          <cell r="CR112"/>
          <cell r="CS112"/>
          <cell r="CT112"/>
          <cell r="CU112"/>
          <cell r="CV112"/>
          <cell r="CW112"/>
          <cell r="CX112"/>
          <cell r="CY112"/>
          <cell r="CZ112"/>
          <cell r="DA112"/>
          <cell r="DB112"/>
          <cell r="DC112"/>
          <cell r="DD112"/>
          <cell r="DE112"/>
          <cell r="DF112"/>
          <cell r="DG112"/>
          <cell r="DH112"/>
          <cell r="DI112"/>
          <cell r="DJ112"/>
          <cell r="DK112"/>
          <cell r="DL112"/>
          <cell r="DM112"/>
          <cell r="DN112"/>
          <cell r="DO112"/>
          <cell r="DP112"/>
          <cell r="DQ112"/>
          <cell r="DR112"/>
          <cell r="DS112"/>
          <cell r="DT112"/>
          <cell r="DU112"/>
          <cell r="DV112"/>
          <cell r="DW112"/>
          <cell r="DX112"/>
          <cell r="DY112"/>
          <cell r="DZ112"/>
          <cell r="EA112"/>
          <cell r="EB112"/>
          <cell r="EC112"/>
          <cell r="ED112"/>
          <cell r="EE112"/>
          <cell r="EF112"/>
          <cell r="EG112"/>
          <cell r="EH112"/>
          <cell r="EI112"/>
          <cell r="EJ112"/>
          <cell r="EK112"/>
          <cell r="EL112"/>
          <cell r="EM112"/>
          <cell r="EN112"/>
          <cell r="EO112"/>
          <cell r="EP112"/>
          <cell r="EQ112"/>
          <cell r="ER112"/>
          <cell r="ES112"/>
          <cell r="ET112"/>
          <cell r="EU112"/>
          <cell r="EV112"/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/>
          <cell r="AB114"/>
          <cell r="AC114"/>
          <cell r="AD114"/>
          <cell r="AE114"/>
          <cell r="AF114"/>
          <cell r="AG114"/>
          <cell r="AH114"/>
          <cell r="AI114"/>
          <cell r="AJ114"/>
          <cell r="AK114"/>
          <cell r="AL114"/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/>
          <cell r="AC115"/>
          <cell r="AD115"/>
          <cell r="AE115"/>
          <cell r="AF115"/>
          <cell r="AG115"/>
          <cell r="AH115"/>
          <cell r="AI115"/>
          <cell r="AJ115"/>
          <cell r="AK115"/>
          <cell r="AL115"/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/>
          <cell r="BB115"/>
          <cell r="BC115"/>
          <cell r="BD115"/>
          <cell r="BE115"/>
          <cell r="BF115"/>
          <cell r="BG115"/>
          <cell r="BH115"/>
          <cell r="BI115"/>
          <cell r="BJ115"/>
          <cell r="BK115"/>
          <cell r="BL115"/>
          <cell r="BM115"/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/>
          <cell r="AC116"/>
          <cell r="AD116"/>
          <cell r="AE116"/>
          <cell r="AF116"/>
          <cell r="AG116"/>
          <cell r="AH116"/>
          <cell r="AI116"/>
          <cell r="AJ116"/>
          <cell r="AK116"/>
          <cell r="AL116"/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/>
          <cell r="BI116"/>
          <cell r="BJ116"/>
          <cell r="BK116"/>
          <cell r="BL116"/>
          <cell r="BM116"/>
          <cell r="BN116"/>
          <cell r="BO116"/>
          <cell r="BP116"/>
          <cell r="BQ116"/>
          <cell r="BR116"/>
          <cell r="BS116"/>
          <cell r="BT116"/>
          <cell r="BU116"/>
          <cell r="BV116"/>
          <cell r="BW116"/>
          <cell r="BX116"/>
          <cell r="BY116"/>
          <cell r="BZ116"/>
          <cell r="CA116"/>
          <cell r="CB116"/>
          <cell r="CC116"/>
          <cell r="CD116"/>
          <cell r="CE116"/>
          <cell r="CF116"/>
          <cell r="CG116"/>
          <cell r="CH116"/>
          <cell r="CI116"/>
          <cell r="CJ116"/>
          <cell r="CK116"/>
          <cell r="CL116"/>
          <cell r="CM116"/>
          <cell r="CN116"/>
          <cell r="CO116"/>
          <cell r="CP116"/>
          <cell r="CQ116"/>
          <cell r="CR116"/>
          <cell r="CS116"/>
          <cell r="CT116"/>
          <cell r="CU116"/>
          <cell r="CV116"/>
          <cell r="CW116"/>
          <cell r="CX116"/>
          <cell r="CY116"/>
          <cell r="CZ116"/>
          <cell r="DA116"/>
          <cell r="DB116"/>
          <cell r="DC116"/>
          <cell r="DD116"/>
          <cell r="DE116"/>
          <cell r="DF116"/>
          <cell r="DG116"/>
          <cell r="DH116"/>
          <cell r="DI116"/>
          <cell r="DJ116"/>
          <cell r="DK116"/>
          <cell r="DL116"/>
          <cell r="DM116"/>
          <cell r="DN116"/>
          <cell r="DO116"/>
          <cell r="DP116"/>
          <cell r="DQ116"/>
          <cell r="DR116"/>
          <cell r="DS116"/>
          <cell r="DT116"/>
          <cell r="DU116"/>
          <cell r="DV116"/>
          <cell r="DW116"/>
          <cell r="DX116"/>
          <cell r="DY116"/>
          <cell r="DZ116"/>
          <cell r="EA116"/>
          <cell r="EB116"/>
          <cell r="EC116"/>
          <cell r="ED116"/>
          <cell r="EE116"/>
          <cell r="EF116"/>
          <cell r="EG116"/>
          <cell r="EH116"/>
          <cell r="EI116"/>
          <cell r="EJ116"/>
          <cell r="EK116"/>
          <cell r="EL116"/>
          <cell r="EM116"/>
          <cell r="EN116"/>
          <cell r="EO116"/>
          <cell r="EP116"/>
          <cell r="EQ116"/>
          <cell r="ER116"/>
          <cell r="ES116"/>
          <cell r="ET116"/>
          <cell r="EU116"/>
          <cell r="EV116"/>
          <cell r="EW116"/>
          <cell r="EX116"/>
          <cell r="EY116"/>
          <cell r="EZ116"/>
          <cell r="FA116"/>
          <cell r="FB116"/>
          <cell r="FC116"/>
          <cell r="FD116"/>
          <cell r="FE116"/>
          <cell r="FF116"/>
          <cell r="FG116"/>
          <cell r="FH116"/>
          <cell r="FI116"/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/>
          <cell r="AC117"/>
          <cell r="AD117"/>
          <cell r="AE117"/>
          <cell r="AF117"/>
          <cell r="AG117"/>
          <cell r="AH117"/>
          <cell r="AI117"/>
          <cell r="AJ117"/>
          <cell r="AK117"/>
          <cell r="AL117"/>
          <cell r="AM117"/>
          <cell r="AN117"/>
          <cell r="AO117"/>
          <cell r="AP117"/>
          <cell r="AQ117"/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/>
          <cell r="BJ117">
            <v>75000</v>
          </cell>
          <cell r="BK117"/>
          <cell r="BL117"/>
          <cell r="BM117"/>
          <cell r="BN117"/>
          <cell r="BO117"/>
          <cell r="BP117"/>
          <cell r="BQ117"/>
          <cell r="BR117"/>
          <cell r="BS117"/>
          <cell r="BT117"/>
          <cell r="BU117"/>
          <cell r="BV117"/>
          <cell r="BW117"/>
          <cell r="BX117"/>
          <cell r="BY117"/>
          <cell r="BZ117"/>
          <cell r="CA117"/>
          <cell r="CB117"/>
          <cell r="CC117"/>
          <cell r="CD117"/>
          <cell r="CE117"/>
          <cell r="CF117"/>
          <cell r="CG117"/>
          <cell r="CH117"/>
          <cell r="CI117"/>
          <cell r="CJ117"/>
          <cell r="CK117"/>
          <cell r="CL117"/>
          <cell r="CM117"/>
          <cell r="CN117"/>
          <cell r="CO117"/>
          <cell r="CP117"/>
          <cell r="CQ117"/>
          <cell r="CR117"/>
          <cell r="CS117"/>
          <cell r="CT117"/>
          <cell r="CU117"/>
          <cell r="CV117"/>
          <cell r="CW117"/>
          <cell r="CX117"/>
          <cell r="CY117"/>
          <cell r="CZ117"/>
          <cell r="DA117"/>
          <cell r="DB117"/>
          <cell r="DC117"/>
          <cell r="DD117"/>
          <cell r="DE117"/>
          <cell r="DF117"/>
          <cell r="DG117"/>
          <cell r="DH117"/>
          <cell r="DI117"/>
          <cell r="DJ117"/>
          <cell r="DK117"/>
          <cell r="DL117"/>
          <cell r="DM117"/>
          <cell r="DN117"/>
          <cell r="DO117"/>
          <cell r="DP117"/>
          <cell r="DQ117"/>
          <cell r="DR117"/>
          <cell r="DS117"/>
          <cell r="DT117"/>
          <cell r="DU117"/>
          <cell r="DV117"/>
          <cell r="DW117"/>
          <cell r="DX117"/>
          <cell r="DY117"/>
          <cell r="DZ117"/>
          <cell r="EA117"/>
          <cell r="EB117"/>
          <cell r="EC117"/>
          <cell r="ED117"/>
          <cell r="EE117"/>
          <cell r="EF117"/>
          <cell r="EG117"/>
          <cell r="EH117"/>
          <cell r="EI117"/>
          <cell r="EJ117"/>
          <cell r="EK117"/>
          <cell r="EL117"/>
          <cell r="EM117"/>
          <cell r="EN117"/>
          <cell r="EO117"/>
          <cell r="EP117"/>
          <cell r="EQ117"/>
          <cell r="ER117"/>
          <cell r="ES117"/>
          <cell r="ET117"/>
          <cell r="EU117"/>
          <cell r="EV117"/>
          <cell r="EW117"/>
          <cell r="EX117"/>
          <cell r="EY117"/>
          <cell r="EZ117"/>
          <cell r="FA117"/>
          <cell r="FB117"/>
          <cell r="FC117"/>
          <cell r="FD117"/>
          <cell r="FE117"/>
          <cell r="FF117"/>
          <cell r="FG117"/>
          <cell r="FH117"/>
          <cell r="FI117"/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/>
          <cell r="AC118"/>
          <cell r="AD118"/>
          <cell r="AE118"/>
          <cell r="AF118"/>
          <cell r="AG118"/>
          <cell r="AH118"/>
          <cell r="AI118"/>
          <cell r="AJ118"/>
          <cell r="AK118"/>
          <cell r="AL118"/>
          <cell r="AM118"/>
          <cell r="AN118"/>
          <cell r="AO118"/>
          <cell r="AP118"/>
          <cell r="AQ118"/>
          <cell r="AR118"/>
          <cell r="AS118"/>
          <cell r="AT118"/>
          <cell r="AU118"/>
          <cell r="AV118"/>
          <cell r="AW118"/>
          <cell r="AX118"/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/>
          <cell r="BJ118">
            <v>155714.29</v>
          </cell>
          <cell r="BK118">
            <v>130000</v>
          </cell>
          <cell r="BL118"/>
          <cell r="BM118"/>
          <cell r="BN118"/>
          <cell r="BO118"/>
          <cell r="BP118"/>
          <cell r="BQ118"/>
          <cell r="BR118"/>
          <cell r="BS118"/>
          <cell r="BT118"/>
          <cell r="BU118"/>
          <cell r="BV118"/>
          <cell r="BW118"/>
          <cell r="BX118"/>
          <cell r="BY118"/>
          <cell r="BZ118"/>
          <cell r="CA118"/>
          <cell r="CB118"/>
          <cell r="CC118"/>
          <cell r="CD118"/>
          <cell r="CE118"/>
          <cell r="CF118"/>
          <cell r="CG118"/>
          <cell r="CH118"/>
          <cell r="CI118"/>
          <cell r="CJ118"/>
          <cell r="CK118"/>
          <cell r="CL118"/>
          <cell r="CM118"/>
          <cell r="CN118"/>
          <cell r="CO118"/>
          <cell r="CP118"/>
          <cell r="CQ118"/>
          <cell r="CR118"/>
          <cell r="CS118"/>
          <cell r="CT118"/>
          <cell r="CU118"/>
          <cell r="CV118"/>
          <cell r="CW118"/>
          <cell r="CX118"/>
          <cell r="CY118"/>
          <cell r="CZ118"/>
          <cell r="DA118"/>
          <cell r="DB118"/>
          <cell r="DC118"/>
          <cell r="DD118"/>
          <cell r="DE118"/>
          <cell r="DF118"/>
          <cell r="DG118"/>
          <cell r="DH118"/>
          <cell r="DI118"/>
          <cell r="DJ118"/>
          <cell r="DK118"/>
          <cell r="DL118"/>
          <cell r="DM118"/>
          <cell r="DN118"/>
          <cell r="DO118"/>
          <cell r="DP118"/>
          <cell r="DQ118"/>
          <cell r="DR118"/>
          <cell r="DS118"/>
          <cell r="DT118"/>
          <cell r="DU118"/>
          <cell r="DV118"/>
          <cell r="DW118"/>
          <cell r="DX118"/>
          <cell r="DY118"/>
          <cell r="DZ118"/>
          <cell r="EA118"/>
          <cell r="EB118"/>
          <cell r="EC118"/>
          <cell r="ED118"/>
          <cell r="EE118"/>
          <cell r="EF118"/>
          <cell r="EG118"/>
          <cell r="EH118"/>
          <cell r="EI118"/>
          <cell r="EJ118"/>
          <cell r="EK118"/>
          <cell r="EL118"/>
          <cell r="EM118"/>
          <cell r="EN118"/>
          <cell r="EO118"/>
          <cell r="EP118"/>
          <cell r="EQ118"/>
          <cell r="ER118"/>
          <cell r="ES118"/>
          <cell r="ET118"/>
          <cell r="EU118"/>
          <cell r="EV118"/>
          <cell r="EW118"/>
          <cell r="EX118"/>
          <cell r="EY118"/>
          <cell r="EZ118"/>
          <cell r="FA118"/>
          <cell r="FB118"/>
          <cell r="FC118"/>
          <cell r="FD118"/>
          <cell r="FE118"/>
          <cell r="FF118"/>
          <cell r="FG118"/>
          <cell r="FH118"/>
          <cell r="FI118"/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/>
          <cell r="AB119"/>
          <cell r="AC119"/>
          <cell r="AD119"/>
          <cell r="AE119"/>
          <cell r="AF119"/>
          <cell r="AG119"/>
          <cell r="AH119"/>
          <cell r="AI119"/>
          <cell r="AJ119"/>
          <cell r="AK119"/>
          <cell r="AL119"/>
          <cell r="AM119"/>
          <cell r="AN119"/>
          <cell r="AO119"/>
          <cell r="AP119"/>
          <cell r="AQ119"/>
          <cell r="AR119"/>
          <cell r="AS119"/>
          <cell r="AT119"/>
          <cell r="AU119"/>
          <cell r="AV119"/>
          <cell r="AW119"/>
          <cell r="AX119"/>
          <cell r="AY119"/>
          <cell r="AZ119"/>
          <cell r="BA119"/>
          <cell r="BB119"/>
          <cell r="BC119"/>
          <cell r="BD119"/>
          <cell r="BE119"/>
          <cell r="BF119">
            <v>1800</v>
          </cell>
          <cell r="BG119">
            <v>3600</v>
          </cell>
          <cell r="BH119">
            <v>5400</v>
          </cell>
          <cell r="BI119"/>
          <cell r="BJ119">
            <v>7200</v>
          </cell>
          <cell r="BK119">
            <v>7200</v>
          </cell>
          <cell r="BL119">
            <v>7200</v>
          </cell>
          <cell r="BM119"/>
          <cell r="BN119"/>
          <cell r="BO119"/>
          <cell r="BP119"/>
          <cell r="BQ119"/>
          <cell r="BR119"/>
          <cell r="BS119"/>
          <cell r="BT119"/>
          <cell r="BU119"/>
          <cell r="BV119"/>
          <cell r="BW119"/>
          <cell r="BX119"/>
          <cell r="BY119"/>
          <cell r="BZ119"/>
          <cell r="CA119"/>
          <cell r="CB119"/>
          <cell r="CC119"/>
          <cell r="CD119"/>
          <cell r="CE119"/>
          <cell r="CF119"/>
          <cell r="CG119"/>
          <cell r="CH119"/>
          <cell r="CI119"/>
          <cell r="CJ119"/>
          <cell r="CK119"/>
          <cell r="CL119"/>
          <cell r="CM119"/>
          <cell r="CN119"/>
          <cell r="CO119"/>
          <cell r="CP119"/>
          <cell r="CQ119"/>
          <cell r="CR119"/>
          <cell r="CS119"/>
          <cell r="CT119"/>
          <cell r="CU119"/>
          <cell r="CV119"/>
          <cell r="CW119"/>
          <cell r="CX119"/>
          <cell r="CY119"/>
          <cell r="CZ119"/>
          <cell r="DA119"/>
          <cell r="DB119"/>
          <cell r="DC119"/>
          <cell r="DD119"/>
          <cell r="DE119"/>
          <cell r="DF119"/>
          <cell r="DG119"/>
          <cell r="DH119"/>
          <cell r="DI119"/>
          <cell r="DJ119"/>
          <cell r="DK119"/>
          <cell r="DL119"/>
          <cell r="DM119"/>
          <cell r="DN119"/>
          <cell r="DO119"/>
          <cell r="DP119"/>
          <cell r="DQ119"/>
          <cell r="DR119"/>
          <cell r="DS119"/>
          <cell r="DT119"/>
          <cell r="DU119"/>
          <cell r="DV119"/>
          <cell r="DW119"/>
          <cell r="DX119"/>
          <cell r="DY119"/>
          <cell r="DZ119"/>
          <cell r="EA119"/>
          <cell r="EB119"/>
          <cell r="EC119"/>
          <cell r="ED119"/>
          <cell r="EE119"/>
          <cell r="EF119"/>
          <cell r="EG119"/>
          <cell r="EH119"/>
          <cell r="EI119"/>
          <cell r="EJ119"/>
          <cell r="EK119"/>
          <cell r="EL119"/>
          <cell r="EM119"/>
          <cell r="EN119"/>
          <cell r="EO119"/>
          <cell r="EP119"/>
          <cell r="EQ119"/>
          <cell r="ER119"/>
          <cell r="ES119"/>
          <cell r="ET119"/>
          <cell r="EU119"/>
          <cell r="EV119"/>
          <cell r="EW119"/>
          <cell r="EX119"/>
          <cell r="EY119"/>
          <cell r="EZ119"/>
          <cell r="FA119"/>
          <cell r="FB119"/>
          <cell r="FC119"/>
          <cell r="FD119"/>
          <cell r="FE119"/>
          <cell r="FF119"/>
          <cell r="FG119"/>
          <cell r="FH119"/>
          <cell r="FI119"/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/>
          <cell r="AC120"/>
          <cell r="AD120"/>
          <cell r="AE120"/>
          <cell r="AF120"/>
          <cell r="AG120"/>
          <cell r="AH120"/>
          <cell r="AI120"/>
          <cell r="AJ120"/>
          <cell r="AK120"/>
          <cell r="AL120"/>
          <cell r="AM120"/>
          <cell r="AN120"/>
          <cell r="AO120"/>
          <cell r="AP120"/>
          <cell r="AQ120"/>
          <cell r="AR120"/>
          <cell r="AS120"/>
          <cell r="AT120"/>
          <cell r="AU120"/>
          <cell r="AV120"/>
          <cell r="AW120"/>
          <cell r="AX120"/>
          <cell r="AY120"/>
          <cell r="AZ120"/>
          <cell r="BA120"/>
          <cell r="BB120"/>
          <cell r="BC120"/>
          <cell r="BD120"/>
          <cell r="BE120"/>
          <cell r="BF120"/>
          <cell r="BG120">
            <v>8000</v>
          </cell>
          <cell r="BH120">
            <v>10000</v>
          </cell>
          <cell r="BI120"/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/>
          <cell r="DM123"/>
          <cell r="DN123"/>
          <cell r="DO123"/>
          <cell r="DP123"/>
          <cell r="DQ123"/>
          <cell r="DR123"/>
          <cell r="DS123"/>
          <cell r="DT123"/>
          <cell r="DU123"/>
          <cell r="DV123"/>
          <cell r="DW123"/>
          <cell r="DX123"/>
          <cell r="DY123"/>
          <cell r="DZ123"/>
          <cell r="EA123"/>
          <cell r="EB123"/>
          <cell r="EC123"/>
          <cell r="ED123"/>
          <cell r="EE123"/>
          <cell r="EF123"/>
          <cell r="EG123"/>
          <cell r="EH123"/>
          <cell r="EI123"/>
          <cell r="EJ123"/>
          <cell r="EK123"/>
          <cell r="EL123"/>
          <cell r="EM123"/>
          <cell r="EN123"/>
          <cell r="EO123"/>
          <cell r="EP123"/>
          <cell r="EQ123"/>
          <cell r="ER123"/>
          <cell r="ES123"/>
          <cell r="ET123"/>
          <cell r="EU123"/>
          <cell r="EV123"/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/>
          <cell r="DM124"/>
          <cell r="DN124"/>
          <cell r="DO124"/>
          <cell r="DP124"/>
          <cell r="DQ124"/>
          <cell r="DR124"/>
          <cell r="DS124"/>
          <cell r="DT124"/>
          <cell r="DU124"/>
          <cell r="DV124"/>
          <cell r="DW124"/>
          <cell r="DX124"/>
          <cell r="DY124"/>
          <cell r="DZ124"/>
          <cell r="EA124"/>
          <cell r="EB124"/>
          <cell r="EC124"/>
          <cell r="ED124"/>
          <cell r="EE124"/>
          <cell r="EF124"/>
          <cell r="EG124"/>
          <cell r="EH124"/>
          <cell r="EI124"/>
          <cell r="EJ124"/>
          <cell r="EK124"/>
          <cell r="EL124"/>
          <cell r="EM124"/>
          <cell r="EN124"/>
          <cell r="EO124"/>
          <cell r="EP124"/>
          <cell r="EQ124"/>
          <cell r="ER124"/>
          <cell r="ES124"/>
          <cell r="ET124"/>
          <cell r="EU124"/>
          <cell r="EV124"/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/>
          <cell r="AB136"/>
          <cell r="AC136"/>
          <cell r="AD136"/>
          <cell r="AE136"/>
          <cell r="AF136"/>
          <cell r="AG136"/>
          <cell r="AH136"/>
          <cell r="AI136"/>
          <cell r="AJ136"/>
          <cell r="AK136"/>
          <cell r="AL136"/>
          <cell r="AM136"/>
          <cell r="AN136"/>
          <cell r="AO136"/>
          <cell r="AP136"/>
          <cell r="AQ136"/>
          <cell r="AR136"/>
          <cell r="AS136"/>
          <cell r="AT136"/>
          <cell r="AU136"/>
          <cell r="AV136"/>
          <cell r="AW136"/>
          <cell r="AX136"/>
          <cell r="AY136"/>
          <cell r="AZ136"/>
          <cell r="BA136"/>
          <cell r="BB136"/>
          <cell r="BC136"/>
          <cell r="BD136"/>
          <cell r="BE136"/>
          <cell r="BF136"/>
          <cell r="BG136"/>
          <cell r="BH136"/>
          <cell r="BJ136"/>
          <cell r="BK136"/>
          <cell r="BL136"/>
          <cell r="BM136"/>
          <cell r="BN136"/>
          <cell r="BO136"/>
          <cell r="BP136"/>
          <cell r="BQ136"/>
          <cell r="BR136"/>
          <cell r="BS136"/>
          <cell r="BT136"/>
          <cell r="BU136"/>
          <cell r="BV136"/>
          <cell r="BW136"/>
          <cell r="BX136"/>
          <cell r="BY136"/>
          <cell r="BZ136"/>
          <cell r="CA136"/>
          <cell r="CB136"/>
          <cell r="CC136"/>
          <cell r="CD136"/>
          <cell r="CE136"/>
          <cell r="CF136"/>
          <cell r="CG136"/>
          <cell r="CH136"/>
          <cell r="CI136"/>
          <cell r="CJ136"/>
          <cell r="CK136"/>
          <cell r="CL136"/>
          <cell r="CM136"/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/>
          <cell r="AB137"/>
          <cell r="AC137"/>
          <cell r="AD137"/>
          <cell r="AE137"/>
          <cell r="AF137"/>
          <cell r="AG137"/>
          <cell r="AH137"/>
          <cell r="AI137"/>
          <cell r="AJ137"/>
          <cell r="AK137"/>
          <cell r="AL137"/>
          <cell r="AM137"/>
          <cell r="AN137"/>
          <cell r="AO137"/>
          <cell r="AP137"/>
          <cell r="AQ137"/>
          <cell r="AR137"/>
          <cell r="AS137"/>
          <cell r="BA137"/>
          <cell r="BB137"/>
          <cell r="BC137"/>
          <cell r="BD137"/>
          <cell r="BE137"/>
          <cell r="BF137"/>
          <cell r="BG137"/>
          <cell r="BH137"/>
          <cell r="BJ137"/>
          <cell r="BK137"/>
          <cell r="BL137"/>
          <cell r="BM137"/>
          <cell r="BN137"/>
          <cell r="BO137"/>
          <cell r="BP137"/>
          <cell r="BQ137"/>
          <cell r="BR137"/>
          <cell r="BS137"/>
          <cell r="BT137"/>
          <cell r="BU137"/>
          <cell r="BV137"/>
          <cell r="BW137"/>
          <cell r="BX137"/>
          <cell r="BY137"/>
          <cell r="BZ137"/>
          <cell r="CA137"/>
          <cell r="CB137"/>
          <cell r="CC137"/>
          <cell r="CD137"/>
          <cell r="CE137"/>
          <cell r="CF137"/>
          <cell r="CG137"/>
          <cell r="CH137"/>
          <cell r="CI137"/>
          <cell r="CJ137"/>
          <cell r="CK137"/>
          <cell r="CL137"/>
          <cell r="CM137"/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/>
          <cell r="CF142"/>
          <cell r="CG142"/>
          <cell r="CH142"/>
          <cell r="CI142"/>
          <cell r="CJ142"/>
          <cell r="CK142"/>
          <cell r="CL142"/>
          <cell r="CM142"/>
          <cell r="CN142"/>
          <cell r="CO142"/>
          <cell r="CP142"/>
          <cell r="CQ142"/>
          <cell r="CR142"/>
          <cell r="CS142"/>
          <cell r="CT142"/>
          <cell r="CU142"/>
          <cell r="CV142"/>
          <cell r="CW142"/>
          <cell r="CX142"/>
          <cell r="CY142"/>
          <cell r="CZ142"/>
          <cell r="DA142"/>
          <cell r="DB142"/>
          <cell r="DC142"/>
          <cell r="DD142"/>
          <cell r="DE142"/>
          <cell r="DF142"/>
          <cell r="DG142"/>
          <cell r="DH142"/>
          <cell r="DI142"/>
          <cell r="DJ142"/>
          <cell r="DK142"/>
          <cell r="DL142"/>
          <cell r="DM142"/>
          <cell r="DN142"/>
          <cell r="DO142"/>
          <cell r="DP142"/>
          <cell r="DQ142"/>
          <cell r="DR142"/>
          <cell r="DS142"/>
          <cell r="DT142"/>
          <cell r="DU142"/>
          <cell r="DV142"/>
          <cell r="DW142"/>
          <cell r="DX142"/>
          <cell r="DY142"/>
          <cell r="DZ142"/>
          <cell r="EA142"/>
          <cell r="EB142"/>
          <cell r="EC142"/>
          <cell r="ED142"/>
          <cell r="EE142"/>
          <cell r="EF142"/>
          <cell r="EG142"/>
          <cell r="EH142"/>
          <cell r="EI142"/>
          <cell r="EJ142"/>
          <cell r="EK142"/>
          <cell r="EL142"/>
          <cell r="EM142"/>
          <cell r="EN142"/>
          <cell r="EO142"/>
          <cell r="EP142"/>
          <cell r="EQ142"/>
          <cell r="ER142"/>
          <cell r="ES142"/>
          <cell r="ET142"/>
          <cell r="EU142"/>
          <cell r="EV142"/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/>
          <cell r="CF143"/>
          <cell r="CG143"/>
          <cell r="CH143"/>
          <cell r="CI143"/>
          <cell r="CJ143"/>
          <cell r="CK143"/>
          <cell r="CL143"/>
          <cell r="CM143"/>
          <cell r="CN143"/>
          <cell r="CO143"/>
          <cell r="CP143"/>
          <cell r="CQ143"/>
          <cell r="CR143"/>
          <cell r="CS143"/>
          <cell r="CT143"/>
          <cell r="CU143"/>
          <cell r="CV143"/>
          <cell r="CW143"/>
          <cell r="CX143"/>
          <cell r="CY143"/>
          <cell r="CZ143"/>
          <cell r="DA143"/>
          <cell r="DB143"/>
          <cell r="DC143"/>
          <cell r="DD143"/>
          <cell r="DE143"/>
          <cell r="DF143"/>
          <cell r="DG143"/>
          <cell r="DH143"/>
          <cell r="DI143"/>
          <cell r="DJ143"/>
          <cell r="DK143"/>
          <cell r="DL143"/>
          <cell r="DM143"/>
          <cell r="DN143"/>
          <cell r="DO143"/>
          <cell r="DP143"/>
          <cell r="DQ143"/>
          <cell r="DR143"/>
          <cell r="DS143"/>
          <cell r="DT143"/>
          <cell r="DU143"/>
          <cell r="DV143"/>
          <cell r="DW143"/>
          <cell r="DX143"/>
          <cell r="DY143"/>
          <cell r="DZ143"/>
          <cell r="EA143"/>
          <cell r="EB143"/>
          <cell r="EC143"/>
          <cell r="ED143"/>
          <cell r="EE143"/>
          <cell r="EF143"/>
          <cell r="EG143"/>
          <cell r="EH143"/>
          <cell r="EI143"/>
          <cell r="EJ143"/>
          <cell r="EK143"/>
          <cell r="EL143"/>
          <cell r="EM143"/>
          <cell r="EN143"/>
          <cell r="EO143"/>
          <cell r="EP143"/>
          <cell r="EQ143"/>
          <cell r="ER143"/>
          <cell r="ES143"/>
          <cell r="ET143"/>
          <cell r="EU143"/>
          <cell r="EV143"/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/>
          <cell r="CF144"/>
          <cell r="CG144"/>
          <cell r="CH144"/>
          <cell r="CI144"/>
          <cell r="CJ144"/>
          <cell r="CK144"/>
          <cell r="CL144"/>
          <cell r="CM144"/>
          <cell r="CN144"/>
          <cell r="CO144"/>
          <cell r="CP144"/>
          <cell r="CQ144"/>
          <cell r="CR144"/>
          <cell r="CS144"/>
          <cell r="CT144"/>
          <cell r="CU144"/>
          <cell r="CV144"/>
          <cell r="CW144"/>
          <cell r="CX144"/>
          <cell r="CY144"/>
          <cell r="CZ144"/>
          <cell r="DA144"/>
          <cell r="DB144"/>
          <cell r="DC144"/>
          <cell r="DD144"/>
          <cell r="DE144"/>
          <cell r="DF144"/>
          <cell r="DG144"/>
          <cell r="DH144"/>
          <cell r="DI144"/>
          <cell r="DJ144"/>
          <cell r="DK144"/>
          <cell r="DL144"/>
          <cell r="DM144"/>
          <cell r="DN144"/>
          <cell r="DO144"/>
          <cell r="DP144"/>
          <cell r="DQ144"/>
          <cell r="DR144"/>
          <cell r="DS144"/>
          <cell r="DT144"/>
          <cell r="DU144"/>
          <cell r="DV144"/>
          <cell r="DW144"/>
          <cell r="DX144"/>
          <cell r="DY144"/>
          <cell r="DZ144"/>
          <cell r="EA144"/>
          <cell r="EB144"/>
          <cell r="EC144"/>
          <cell r="ED144"/>
          <cell r="EE144"/>
          <cell r="EF144"/>
          <cell r="EG144"/>
          <cell r="EH144"/>
          <cell r="EI144"/>
          <cell r="EJ144"/>
          <cell r="EK144"/>
          <cell r="EL144"/>
          <cell r="EM144"/>
          <cell r="EN144"/>
          <cell r="EO144"/>
          <cell r="EP144"/>
          <cell r="EQ144"/>
          <cell r="ER144"/>
          <cell r="ES144"/>
          <cell r="ET144"/>
          <cell r="EU144"/>
          <cell r="EV144"/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/>
          <cell r="CF153"/>
          <cell r="CG153"/>
          <cell r="CH153"/>
          <cell r="CI153"/>
          <cell r="CJ153"/>
          <cell r="CK153"/>
          <cell r="CL153"/>
          <cell r="CM153"/>
          <cell r="CN153"/>
          <cell r="CO153"/>
          <cell r="CP153"/>
          <cell r="CQ153"/>
          <cell r="CR153"/>
          <cell r="CS153"/>
          <cell r="CT153"/>
          <cell r="CU153"/>
          <cell r="CV153"/>
          <cell r="CW153"/>
          <cell r="CX153"/>
          <cell r="CY153"/>
          <cell r="CZ153"/>
          <cell r="DA153"/>
          <cell r="DB153"/>
          <cell r="DC153"/>
          <cell r="DD153"/>
          <cell r="DE153"/>
          <cell r="DF153"/>
          <cell r="DG153"/>
          <cell r="DH153"/>
          <cell r="DI153"/>
          <cell r="DJ153"/>
          <cell r="DK153"/>
          <cell r="DL153"/>
          <cell r="DM153"/>
          <cell r="DN153"/>
          <cell r="DO153"/>
          <cell r="DP153"/>
          <cell r="DQ153"/>
          <cell r="DR153"/>
          <cell r="DS153"/>
          <cell r="DT153"/>
          <cell r="DU153"/>
          <cell r="DV153"/>
          <cell r="DW153"/>
          <cell r="DX153"/>
          <cell r="DY153"/>
          <cell r="DZ153"/>
          <cell r="EA153"/>
          <cell r="EB153"/>
          <cell r="EC153"/>
          <cell r="ED153"/>
          <cell r="EE153"/>
          <cell r="EF153"/>
          <cell r="EG153"/>
          <cell r="EH153"/>
          <cell r="EI153"/>
          <cell r="EJ153"/>
          <cell r="EK153"/>
          <cell r="EL153"/>
          <cell r="EM153"/>
          <cell r="EN153"/>
          <cell r="EO153"/>
          <cell r="EP153"/>
          <cell r="EQ153"/>
          <cell r="ER153"/>
          <cell r="ES153"/>
          <cell r="ET153"/>
          <cell r="EU153"/>
          <cell r="EV153"/>
        </row>
        <row r="154">
          <cell r="S154" t="str">
            <v>COST TO DATE</v>
          </cell>
          <cell r="V154" t="str">
            <v>DIRECT TO DATE</v>
          </cell>
          <cell r="CE154"/>
          <cell r="CF154"/>
          <cell r="CG154"/>
          <cell r="CH154"/>
          <cell r="CI154"/>
          <cell r="CJ154"/>
          <cell r="CK154"/>
          <cell r="CL154"/>
          <cell r="CM154"/>
          <cell r="CN154"/>
          <cell r="CO154"/>
          <cell r="CP154"/>
          <cell r="CQ154"/>
          <cell r="CR154"/>
          <cell r="CS154"/>
          <cell r="CT154"/>
          <cell r="CU154"/>
          <cell r="CV154"/>
          <cell r="CW154"/>
          <cell r="CX154"/>
          <cell r="CY154"/>
          <cell r="CZ154"/>
          <cell r="DA154"/>
          <cell r="DB154"/>
          <cell r="DC154"/>
          <cell r="DD154"/>
          <cell r="DE154"/>
          <cell r="DF154"/>
          <cell r="DG154"/>
          <cell r="DH154"/>
          <cell r="DI154"/>
          <cell r="DJ154"/>
          <cell r="DK154"/>
          <cell r="DL154"/>
          <cell r="DM154"/>
          <cell r="DN154"/>
          <cell r="DO154"/>
          <cell r="DP154"/>
          <cell r="DQ154"/>
          <cell r="DR154"/>
          <cell r="DS154"/>
          <cell r="DT154"/>
          <cell r="DU154"/>
          <cell r="DV154"/>
          <cell r="DW154"/>
          <cell r="DX154"/>
          <cell r="DY154"/>
          <cell r="DZ154"/>
          <cell r="EA154"/>
          <cell r="EB154"/>
          <cell r="EC154"/>
          <cell r="ED154"/>
          <cell r="EE154"/>
          <cell r="EF154"/>
          <cell r="EG154"/>
          <cell r="EH154"/>
          <cell r="EI154"/>
          <cell r="EJ154"/>
          <cell r="EK154"/>
          <cell r="EL154"/>
          <cell r="EM154"/>
          <cell r="EN154"/>
          <cell r="EO154"/>
          <cell r="EP154"/>
          <cell r="EQ154"/>
          <cell r="ER154"/>
          <cell r="ES154"/>
          <cell r="ET154"/>
          <cell r="EU154"/>
          <cell r="EV154"/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/>
          <cell r="AB165"/>
          <cell r="AC165"/>
          <cell r="AD165"/>
          <cell r="AE165"/>
          <cell r="AF165"/>
          <cell r="AG165"/>
          <cell r="AH165"/>
          <cell r="AI165"/>
          <cell r="AJ165"/>
          <cell r="AK165"/>
          <cell r="AL165"/>
          <cell r="AM165"/>
          <cell r="AN165"/>
          <cell r="AO165"/>
          <cell r="AP165"/>
          <cell r="AQ165"/>
          <cell r="AR165"/>
          <cell r="AS165"/>
          <cell r="AT165"/>
          <cell r="AU165"/>
          <cell r="AV165"/>
          <cell r="AW165"/>
          <cell r="AX165"/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/>
          <cell r="BE165"/>
          <cell r="BF165"/>
          <cell r="BG165"/>
          <cell r="BH165"/>
          <cell r="BJ165"/>
          <cell r="BK165"/>
          <cell r="BL165"/>
          <cell r="BM165"/>
          <cell r="BN165"/>
          <cell r="BO165"/>
          <cell r="BP165"/>
          <cell r="BQ165"/>
          <cell r="BR165"/>
          <cell r="BS165"/>
          <cell r="BT165"/>
          <cell r="BU165"/>
          <cell r="BV165"/>
          <cell r="BW165"/>
          <cell r="BX165"/>
          <cell r="BY165"/>
          <cell r="BZ165"/>
          <cell r="CA165"/>
          <cell r="CB165"/>
          <cell r="CC165"/>
          <cell r="CD165"/>
          <cell r="CE165"/>
          <cell r="CF165"/>
          <cell r="CG165"/>
          <cell r="CH165"/>
          <cell r="CI165"/>
          <cell r="CJ165"/>
          <cell r="CK165"/>
          <cell r="CL165"/>
          <cell r="CM165"/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/>
          <cell r="AB166"/>
          <cell r="AC166"/>
          <cell r="AD166"/>
          <cell r="AE166"/>
          <cell r="AF166"/>
          <cell r="AG166"/>
          <cell r="AH166"/>
          <cell r="AI166"/>
          <cell r="AJ166"/>
          <cell r="AK166"/>
          <cell r="AL166"/>
          <cell r="AM166"/>
          <cell r="AN166"/>
          <cell r="AO166"/>
          <cell r="AP166"/>
          <cell r="AQ166"/>
          <cell r="AR166"/>
          <cell r="AS166"/>
          <cell r="AT166"/>
          <cell r="AU166"/>
          <cell r="AV166"/>
          <cell r="AW166"/>
          <cell r="AX166"/>
          <cell r="BD166"/>
          <cell r="BE166"/>
          <cell r="BF166"/>
          <cell r="BG166"/>
          <cell r="BH166"/>
          <cell r="BJ166"/>
          <cell r="BK166"/>
          <cell r="BL166"/>
          <cell r="BM166"/>
          <cell r="BN166"/>
          <cell r="BO166"/>
          <cell r="BP166"/>
          <cell r="BQ166"/>
          <cell r="BR166"/>
          <cell r="BS166"/>
          <cell r="BT166"/>
          <cell r="BU166"/>
          <cell r="BV166"/>
          <cell r="BW166"/>
          <cell r="BX166"/>
          <cell r="BY166"/>
          <cell r="BZ166"/>
          <cell r="CA166"/>
          <cell r="CB166"/>
          <cell r="CC166"/>
          <cell r="CD166"/>
          <cell r="CE166"/>
          <cell r="CF166"/>
          <cell r="CG166"/>
          <cell r="CH166"/>
          <cell r="CI166"/>
          <cell r="CJ166"/>
          <cell r="CK166"/>
          <cell r="CL166"/>
          <cell r="CM166"/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/>
          <cell r="AB170"/>
          <cell r="AC170"/>
          <cell r="AD170"/>
          <cell r="AE170"/>
          <cell r="AF170"/>
          <cell r="AG170"/>
          <cell r="AH170"/>
          <cell r="AI170"/>
          <cell r="AJ170"/>
          <cell r="AK170"/>
          <cell r="AL170"/>
          <cell r="AM170"/>
          <cell r="AN170"/>
          <cell r="AO170"/>
          <cell r="AP170"/>
          <cell r="AQ170"/>
          <cell r="AR170"/>
          <cell r="AS170"/>
          <cell r="AT170"/>
          <cell r="AU170"/>
          <cell r="AV170"/>
          <cell r="AW170"/>
          <cell r="AX170"/>
          <cell r="AY170"/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/>
          <cell r="BK170"/>
          <cell r="BL170"/>
          <cell r="BM170"/>
          <cell r="BN170"/>
          <cell r="BO170"/>
          <cell r="BP170"/>
          <cell r="BQ170"/>
          <cell r="BR170"/>
          <cell r="BS170"/>
          <cell r="BT170"/>
          <cell r="BU170"/>
          <cell r="BV170"/>
          <cell r="BW170"/>
          <cell r="BX170"/>
          <cell r="BY170"/>
          <cell r="BZ170"/>
          <cell r="CA170"/>
          <cell r="CB170"/>
          <cell r="CC170"/>
          <cell r="CD170"/>
          <cell r="CE170"/>
          <cell r="CF170"/>
          <cell r="CG170"/>
          <cell r="CH170"/>
          <cell r="CI170"/>
          <cell r="CJ170"/>
          <cell r="CK170"/>
          <cell r="CL170"/>
          <cell r="CM170"/>
          <cell r="CN170"/>
          <cell r="CO170"/>
          <cell r="CP170"/>
          <cell r="CQ170"/>
          <cell r="CR170"/>
          <cell r="CS170"/>
          <cell r="CT170"/>
          <cell r="CU170"/>
          <cell r="CV170"/>
          <cell r="CW170"/>
          <cell r="CX170"/>
          <cell r="CY170"/>
          <cell r="CZ170"/>
          <cell r="DA170"/>
          <cell r="DB170"/>
          <cell r="DC170"/>
          <cell r="DD170"/>
          <cell r="DE170"/>
          <cell r="DF170"/>
          <cell r="DG170"/>
          <cell r="DH170"/>
          <cell r="DI170"/>
          <cell r="DJ170"/>
          <cell r="DK170"/>
          <cell r="DL170"/>
          <cell r="DM170"/>
          <cell r="DN170"/>
          <cell r="DO170"/>
          <cell r="DP170"/>
          <cell r="DQ170"/>
          <cell r="DR170"/>
          <cell r="DS170"/>
          <cell r="DT170"/>
          <cell r="DU170"/>
          <cell r="DV170"/>
          <cell r="DW170"/>
          <cell r="DX170"/>
          <cell r="DY170"/>
          <cell r="DZ170"/>
          <cell r="EA170"/>
          <cell r="EB170"/>
          <cell r="EC170"/>
          <cell r="ED170"/>
          <cell r="EE170"/>
          <cell r="EF170"/>
          <cell r="EG170"/>
          <cell r="EH170"/>
          <cell r="EI170"/>
          <cell r="EJ170"/>
          <cell r="EK170"/>
          <cell r="EL170"/>
          <cell r="EM170"/>
          <cell r="EN170"/>
          <cell r="EO170"/>
          <cell r="EP170"/>
          <cell r="EQ170"/>
          <cell r="ER170"/>
          <cell r="ES170"/>
          <cell r="ET170"/>
          <cell r="EU170"/>
          <cell r="EV170"/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/>
          <cell r="AB171"/>
          <cell r="AC171"/>
          <cell r="AD171"/>
          <cell r="AE171"/>
          <cell r="AF171"/>
          <cell r="AG171"/>
          <cell r="AH171"/>
          <cell r="AI171"/>
          <cell r="AJ171"/>
          <cell r="AK171"/>
          <cell r="AL171"/>
          <cell r="AM171"/>
          <cell r="AN171"/>
          <cell r="AO171"/>
          <cell r="AP171"/>
          <cell r="AQ171"/>
          <cell r="AR171"/>
          <cell r="AS171"/>
          <cell r="AT171"/>
          <cell r="AU171"/>
          <cell r="AV171"/>
          <cell r="AW171"/>
          <cell r="AX171"/>
          <cell r="AY171"/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/>
          <cell r="BJ171"/>
          <cell r="BK171"/>
          <cell r="BL171"/>
          <cell r="BM171"/>
          <cell r="BN171"/>
          <cell r="BO171"/>
          <cell r="BP171"/>
          <cell r="BQ171"/>
          <cell r="BR171"/>
          <cell r="BS171"/>
          <cell r="BT171"/>
          <cell r="BU171"/>
          <cell r="BV171"/>
          <cell r="BW171"/>
          <cell r="BX171"/>
          <cell r="BY171"/>
          <cell r="BZ171"/>
          <cell r="CA171"/>
          <cell r="CB171"/>
          <cell r="CC171"/>
          <cell r="CD171"/>
          <cell r="CE171"/>
          <cell r="CF171"/>
          <cell r="CG171"/>
          <cell r="CH171"/>
          <cell r="CI171"/>
          <cell r="CJ171"/>
          <cell r="CK171"/>
          <cell r="CL171"/>
          <cell r="CM171"/>
          <cell r="CN171"/>
          <cell r="CO171"/>
          <cell r="CP171"/>
          <cell r="CQ171"/>
          <cell r="CR171"/>
          <cell r="CS171"/>
          <cell r="CT171"/>
          <cell r="CU171"/>
          <cell r="CV171"/>
          <cell r="CW171"/>
          <cell r="CX171"/>
          <cell r="CY171"/>
          <cell r="CZ171"/>
          <cell r="DA171"/>
          <cell r="DB171"/>
          <cell r="DC171"/>
          <cell r="DD171"/>
          <cell r="DE171"/>
          <cell r="DF171"/>
          <cell r="DG171"/>
          <cell r="DH171"/>
          <cell r="DI171"/>
          <cell r="DJ171"/>
          <cell r="DK171"/>
          <cell r="DL171"/>
          <cell r="DM171"/>
          <cell r="DN171"/>
          <cell r="DO171"/>
          <cell r="DP171"/>
          <cell r="DQ171"/>
          <cell r="DR171"/>
          <cell r="DS171"/>
          <cell r="DT171"/>
          <cell r="DU171"/>
          <cell r="DV171"/>
          <cell r="DW171"/>
          <cell r="DX171"/>
          <cell r="DY171"/>
          <cell r="DZ171"/>
          <cell r="EA171"/>
          <cell r="EB171"/>
          <cell r="EC171"/>
          <cell r="ED171"/>
          <cell r="EE171"/>
          <cell r="EF171"/>
          <cell r="EG171"/>
          <cell r="EH171"/>
          <cell r="EI171"/>
          <cell r="EJ171"/>
          <cell r="EK171"/>
          <cell r="EL171"/>
          <cell r="EM171"/>
          <cell r="EN171"/>
          <cell r="EO171"/>
          <cell r="EP171"/>
          <cell r="EQ171"/>
          <cell r="ER171"/>
          <cell r="ES171"/>
          <cell r="ET171"/>
          <cell r="EU171"/>
          <cell r="EV171"/>
          <cell r="EW171"/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/>
          <cell r="AB172"/>
          <cell r="AC172"/>
          <cell r="AD172"/>
          <cell r="AE172"/>
          <cell r="AF172"/>
          <cell r="AG172"/>
          <cell r="AH172"/>
          <cell r="AI172"/>
          <cell r="AJ172"/>
          <cell r="AK172"/>
          <cell r="AL172"/>
          <cell r="AM172"/>
          <cell r="AN172"/>
          <cell r="AO172"/>
          <cell r="AP172"/>
          <cell r="AQ172"/>
          <cell r="AR172"/>
          <cell r="AS172"/>
          <cell r="AT172"/>
          <cell r="AU172"/>
          <cell r="AV172"/>
          <cell r="AW172"/>
          <cell r="AX172"/>
          <cell r="AY172"/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/>
          <cell r="BJ172"/>
          <cell r="BK172"/>
          <cell r="BL172"/>
          <cell r="BM172"/>
          <cell r="BN172"/>
          <cell r="BP172"/>
          <cell r="BQ172"/>
          <cell r="BR172"/>
          <cell r="BS172"/>
          <cell r="BT172"/>
          <cell r="BU172"/>
          <cell r="BV172"/>
          <cell r="BW172"/>
          <cell r="BX172"/>
          <cell r="BY172"/>
          <cell r="BZ172"/>
          <cell r="CA172"/>
          <cell r="CB172"/>
          <cell r="CC172"/>
          <cell r="CD172"/>
          <cell r="CE172"/>
          <cell r="CF172"/>
          <cell r="CG172"/>
          <cell r="CH172"/>
          <cell r="CI172"/>
          <cell r="CJ172"/>
          <cell r="CK172"/>
          <cell r="CL172"/>
          <cell r="CM172"/>
          <cell r="CN172"/>
          <cell r="CO172"/>
          <cell r="CP172"/>
          <cell r="CQ172"/>
          <cell r="CR172"/>
          <cell r="CS172"/>
          <cell r="CT172"/>
          <cell r="CU172"/>
          <cell r="CV172"/>
          <cell r="CW172"/>
          <cell r="CX172"/>
          <cell r="CY172"/>
          <cell r="CZ172"/>
          <cell r="DA172"/>
          <cell r="DB172"/>
          <cell r="DC172"/>
          <cell r="DD172"/>
          <cell r="DE172"/>
          <cell r="DF172"/>
          <cell r="DG172"/>
          <cell r="DH172"/>
          <cell r="DI172"/>
          <cell r="DJ172"/>
          <cell r="DK172"/>
          <cell r="DL172"/>
          <cell r="DM172"/>
          <cell r="DN172"/>
          <cell r="DO172"/>
          <cell r="DP172"/>
          <cell r="DQ172"/>
          <cell r="DR172"/>
          <cell r="DS172"/>
          <cell r="DT172"/>
          <cell r="DU172"/>
          <cell r="DV172"/>
          <cell r="DW172"/>
          <cell r="DX172"/>
          <cell r="DY172"/>
          <cell r="DZ172"/>
          <cell r="EA172"/>
          <cell r="EB172"/>
          <cell r="EC172"/>
          <cell r="ED172"/>
          <cell r="EE172"/>
          <cell r="EF172"/>
          <cell r="EG172"/>
          <cell r="EH172"/>
          <cell r="EI172"/>
          <cell r="EJ172"/>
          <cell r="EK172"/>
          <cell r="EL172"/>
          <cell r="EM172"/>
          <cell r="EN172"/>
          <cell r="EO172"/>
          <cell r="EP172"/>
          <cell r="EQ172"/>
          <cell r="ER172"/>
          <cell r="ES172"/>
          <cell r="ET172"/>
          <cell r="EU172"/>
          <cell r="EV172"/>
          <cell r="EW172"/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/>
          <cell r="AB182"/>
          <cell r="AC182"/>
          <cell r="AD182"/>
          <cell r="AE182"/>
          <cell r="AF182"/>
          <cell r="AG182"/>
          <cell r="AH182"/>
          <cell r="AI182"/>
          <cell r="AJ182"/>
          <cell r="AK182"/>
          <cell r="AL182"/>
          <cell r="AM182"/>
          <cell r="AN182"/>
          <cell r="AO182"/>
          <cell r="AP182"/>
          <cell r="AQ182"/>
          <cell r="AR182"/>
          <cell r="AS182"/>
          <cell r="AT182"/>
          <cell r="AU182"/>
          <cell r="AV182"/>
          <cell r="AW182"/>
          <cell r="AX182"/>
          <cell r="AY182"/>
          <cell r="AZ182"/>
          <cell r="BA182"/>
          <cell r="BB182"/>
          <cell r="BC182"/>
          <cell r="BD182"/>
          <cell r="BE182"/>
          <cell r="BF182"/>
          <cell r="BG182"/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/>
          <cell r="BU182"/>
          <cell r="BV182"/>
          <cell r="BW182"/>
          <cell r="BX182"/>
          <cell r="BY182"/>
          <cell r="BZ182"/>
          <cell r="CA182"/>
          <cell r="CB182"/>
          <cell r="CC182"/>
          <cell r="CD182"/>
          <cell r="CE182"/>
          <cell r="CF182"/>
          <cell r="CG182"/>
          <cell r="CH182"/>
          <cell r="CI182"/>
          <cell r="CJ182"/>
          <cell r="CK182"/>
          <cell r="CL182"/>
          <cell r="CM182"/>
          <cell r="CN182"/>
          <cell r="CO182"/>
          <cell r="CP182"/>
          <cell r="CQ182"/>
          <cell r="CR182"/>
          <cell r="CS182"/>
          <cell r="CT182"/>
          <cell r="CU182"/>
          <cell r="CV182"/>
          <cell r="CW182"/>
          <cell r="CX182"/>
          <cell r="CY182"/>
          <cell r="CZ182"/>
          <cell r="DA182"/>
          <cell r="DB182"/>
          <cell r="DC182"/>
          <cell r="DD182"/>
          <cell r="DE182"/>
          <cell r="DF182"/>
          <cell r="DG182"/>
          <cell r="DH182"/>
          <cell r="DI182"/>
          <cell r="DJ182"/>
          <cell r="DK182"/>
          <cell r="DL182"/>
          <cell r="DM182"/>
          <cell r="DN182"/>
          <cell r="DO182"/>
          <cell r="DP182"/>
          <cell r="DQ182"/>
          <cell r="DR182"/>
          <cell r="DS182"/>
          <cell r="DT182"/>
          <cell r="DU182"/>
          <cell r="DV182"/>
          <cell r="DW182"/>
          <cell r="DX182"/>
          <cell r="DY182"/>
          <cell r="DZ182"/>
          <cell r="EA182"/>
          <cell r="EB182"/>
          <cell r="EC182"/>
          <cell r="ED182"/>
          <cell r="EE182"/>
          <cell r="EF182"/>
          <cell r="EG182"/>
          <cell r="EH182"/>
          <cell r="EI182"/>
          <cell r="EJ182"/>
          <cell r="EK182"/>
          <cell r="EL182"/>
          <cell r="EM182"/>
          <cell r="EN182"/>
          <cell r="EO182"/>
          <cell r="EP182"/>
          <cell r="EQ182"/>
          <cell r="ER182"/>
          <cell r="ES182"/>
          <cell r="ET182"/>
          <cell r="EU182"/>
          <cell r="EV182"/>
          <cell r="EW182"/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/>
          <cell r="AB183"/>
          <cell r="AC183"/>
          <cell r="AD183"/>
          <cell r="AE183"/>
          <cell r="AF183"/>
          <cell r="AG183"/>
          <cell r="AH183"/>
          <cell r="AI183"/>
          <cell r="AJ183"/>
          <cell r="AK183"/>
          <cell r="AL183"/>
          <cell r="AM183"/>
          <cell r="AN183"/>
          <cell r="AO183"/>
          <cell r="AP183"/>
          <cell r="AQ183"/>
          <cell r="AR183"/>
          <cell r="AS183"/>
          <cell r="AT183"/>
          <cell r="AU183"/>
          <cell r="AV183"/>
          <cell r="AW183"/>
          <cell r="AX183"/>
          <cell r="AY183"/>
          <cell r="AZ183"/>
          <cell r="BA183"/>
          <cell r="BB183"/>
          <cell r="BC183"/>
          <cell r="BD183"/>
          <cell r="BE183"/>
          <cell r="BF183"/>
          <cell r="BG183"/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/>
          <cell r="BU183"/>
          <cell r="BV183"/>
          <cell r="BW183"/>
          <cell r="BX183"/>
          <cell r="BY183"/>
          <cell r="BZ183"/>
          <cell r="CA183"/>
          <cell r="CB183"/>
          <cell r="CC183"/>
          <cell r="CD183"/>
          <cell r="CE183"/>
          <cell r="CF183"/>
          <cell r="CG183"/>
          <cell r="CH183"/>
          <cell r="CI183"/>
          <cell r="CJ183"/>
          <cell r="CK183"/>
          <cell r="CL183"/>
          <cell r="CM183"/>
          <cell r="CN183"/>
          <cell r="CO183"/>
          <cell r="CP183"/>
          <cell r="CQ183"/>
          <cell r="CR183"/>
          <cell r="CS183"/>
          <cell r="CT183"/>
          <cell r="CU183"/>
          <cell r="CV183"/>
          <cell r="CW183"/>
          <cell r="CX183"/>
          <cell r="CY183"/>
          <cell r="CZ183"/>
          <cell r="DA183"/>
          <cell r="DB183"/>
          <cell r="DC183"/>
          <cell r="DD183"/>
          <cell r="DE183"/>
          <cell r="DF183"/>
          <cell r="DG183"/>
          <cell r="DH183"/>
          <cell r="DI183"/>
          <cell r="DJ183"/>
          <cell r="DK183"/>
          <cell r="DL183"/>
          <cell r="DM183"/>
          <cell r="DN183"/>
          <cell r="DO183"/>
          <cell r="DP183"/>
          <cell r="DQ183"/>
          <cell r="DR183"/>
          <cell r="DS183"/>
          <cell r="DT183"/>
          <cell r="DU183"/>
          <cell r="DV183"/>
          <cell r="DW183"/>
          <cell r="DX183"/>
          <cell r="DY183"/>
          <cell r="DZ183"/>
          <cell r="EA183"/>
          <cell r="EB183"/>
          <cell r="EC183"/>
          <cell r="ED183"/>
          <cell r="EE183"/>
          <cell r="EF183"/>
          <cell r="EG183"/>
          <cell r="EH183"/>
          <cell r="EI183"/>
          <cell r="EJ183"/>
          <cell r="EK183"/>
          <cell r="EL183"/>
          <cell r="EM183"/>
          <cell r="EN183"/>
          <cell r="EO183"/>
          <cell r="EP183"/>
          <cell r="EQ183"/>
          <cell r="ER183"/>
          <cell r="ES183"/>
          <cell r="ET183"/>
          <cell r="EU183"/>
          <cell r="EV183"/>
          <cell r="EW183"/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/>
          <cell r="AB184"/>
          <cell r="AC184"/>
          <cell r="AD184"/>
          <cell r="AE184"/>
          <cell r="AF184"/>
          <cell r="AG184"/>
          <cell r="AH184"/>
          <cell r="AI184"/>
          <cell r="AJ184"/>
          <cell r="AK184"/>
          <cell r="AL184"/>
          <cell r="AM184"/>
          <cell r="AN184"/>
          <cell r="AO184"/>
          <cell r="AP184"/>
          <cell r="AQ184"/>
          <cell r="AR184"/>
          <cell r="AS184"/>
          <cell r="AT184"/>
          <cell r="AU184"/>
          <cell r="AV184"/>
          <cell r="AW184"/>
          <cell r="AX184"/>
          <cell r="AY184"/>
          <cell r="AZ184"/>
          <cell r="BA184"/>
          <cell r="BB184"/>
          <cell r="BC184"/>
          <cell r="BD184"/>
          <cell r="BE184"/>
          <cell r="BF184"/>
          <cell r="BG184"/>
          <cell r="BH184"/>
          <cell r="BI184"/>
          <cell r="BJ184"/>
          <cell r="BK184"/>
          <cell r="BL184"/>
          <cell r="BM184"/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/>
          <cell r="BW184"/>
          <cell r="BX184"/>
          <cell r="BY184"/>
          <cell r="BZ184"/>
          <cell r="CA184"/>
          <cell r="CB184"/>
          <cell r="CC184"/>
          <cell r="CD184"/>
          <cell r="CE184"/>
          <cell r="CF184"/>
          <cell r="CG184"/>
          <cell r="CH184"/>
          <cell r="CI184"/>
          <cell r="CJ184"/>
          <cell r="CK184"/>
          <cell r="CL184"/>
          <cell r="CM184"/>
          <cell r="CN184"/>
          <cell r="CO184"/>
          <cell r="CP184"/>
          <cell r="CQ184"/>
          <cell r="CR184"/>
          <cell r="CS184"/>
          <cell r="CT184"/>
          <cell r="CU184"/>
          <cell r="CV184"/>
          <cell r="CW184"/>
          <cell r="CX184"/>
          <cell r="CY184"/>
          <cell r="CZ184"/>
          <cell r="DA184"/>
          <cell r="DB184"/>
          <cell r="DC184"/>
          <cell r="DD184"/>
          <cell r="DE184"/>
          <cell r="DF184"/>
          <cell r="DG184"/>
          <cell r="DH184"/>
          <cell r="DI184"/>
          <cell r="DJ184"/>
          <cell r="DK184"/>
          <cell r="DL184"/>
          <cell r="DM184"/>
          <cell r="DN184"/>
          <cell r="DO184"/>
          <cell r="DP184"/>
          <cell r="DQ184"/>
          <cell r="DR184"/>
          <cell r="DS184"/>
          <cell r="DT184"/>
          <cell r="DU184"/>
          <cell r="DV184"/>
          <cell r="DW184"/>
          <cell r="DX184"/>
          <cell r="DY184"/>
          <cell r="DZ184"/>
          <cell r="EA184"/>
          <cell r="EB184"/>
          <cell r="EC184"/>
          <cell r="ED184"/>
          <cell r="EE184"/>
          <cell r="EF184"/>
          <cell r="EG184"/>
          <cell r="EH184"/>
          <cell r="EI184"/>
          <cell r="EJ184"/>
          <cell r="EK184"/>
          <cell r="EL184"/>
          <cell r="EM184"/>
          <cell r="EN184"/>
          <cell r="EO184"/>
          <cell r="EP184"/>
          <cell r="EQ184"/>
          <cell r="ER184"/>
          <cell r="ES184"/>
          <cell r="ET184"/>
          <cell r="EU184"/>
          <cell r="EV184"/>
          <cell r="EW184"/>
        </row>
        <row r="186">
          <cell r="T186" t="str">
            <v>BUDGET FORECAST</v>
          </cell>
          <cell r="AA186"/>
          <cell r="AB186"/>
          <cell r="AC186"/>
          <cell r="AD186"/>
          <cell r="AE186"/>
          <cell r="AF186"/>
          <cell r="AG186"/>
          <cell r="AH186"/>
          <cell r="AI186"/>
          <cell r="AJ186"/>
          <cell r="AK186"/>
          <cell r="AL186"/>
          <cell r="AM186"/>
          <cell r="AN186"/>
          <cell r="AO186"/>
          <cell r="AP186"/>
          <cell r="AQ186"/>
          <cell r="AR186"/>
          <cell r="AS186"/>
          <cell r="AT186"/>
          <cell r="AU186"/>
          <cell r="AV186"/>
          <cell r="AW186"/>
          <cell r="AX186"/>
          <cell r="AY186"/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/>
          <cell r="BJ186"/>
          <cell r="BK186"/>
          <cell r="BL186"/>
          <cell r="BM186"/>
          <cell r="BN186"/>
          <cell r="BO186"/>
          <cell r="BP186"/>
          <cell r="BQ186"/>
          <cell r="BR186"/>
          <cell r="BS186"/>
          <cell r="BT186"/>
          <cell r="BU186"/>
          <cell r="BV186"/>
          <cell r="BW186"/>
          <cell r="BX186"/>
          <cell r="BY186"/>
          <cell r="BZ186"/>
          <cell r="CA186"/>
          <cell r="CB186"/>
          <cell r="CC186"/>
          <cell r="CD186"/>
          <cell r="CE186"/>
          <cell r="CF186"/>
          <cell r="CG186"/>
          <cell r="CH186"/>
          <cell r="CI186"/>
          <cell r="CJ186"/>
          <cell r="CK186"/>
          <cell r="CL186"/>
          <cell r="CM186"/>
          <cell r="CN186"/>
          <cell r="CO186"/>
          <cell r="CP186"/>
          <cell r="CQ186"/>
          <cell r="CR186"/>
          <cell r="CS186"/>
          <cell r="CT186"/>
          <cell r="CU186"/>
          <cell r="CV186"/>
          <cell r="CW186"/>
          <cell r="CX186"/>
          <cell r="CY186"/>
          <cell r="CZ186"/>
          <cell r="DA186"/>
          <cell r="DB186"/>
          <cell r="DC186"/>
          <cell r="DD186"/>
          <cell r="DE186"/>
          <cell r="DF186"/>
          <cell r="DG186"/>
          <cell r="DH186"/>
          <cell r="DI186"/>
          <cell r="DJ186"/>
          <cell r="DK186"/>
          <cell r="DL186"/>
          <cell r="DM186"/>
          <cell r="DN186"/>
          <cell r="DO186"/>
          <cell r="DP186"/>
          <cell r="DQ186"/>
          <cell r="DR186"/>
          <cell r="DS186"/>
          <cell r="DT186"/>
          <cell r="DU186"/>
          <cell r="DV186"/>
          <cell r="DW186"/>
          <cell r="DX186"/>
          <cell r="DY186"/>
          <cell r="DZ186"/>
          <cell r="EA186"/>
          <cell r="EB186"/>
          <cell r="EC186"/>
          <cell r="ED186"/>
          <cell r="EE186"/>
          <cell r="EF186"/>
          <cell r="EG186"/>
          <cell r="EH186"/>
          <cell r="EI186"/>
          <cell r="EJ186"/>
          <cell r="EK186"/>
          <cell r="EL186"/>
          <cell r="EM186"/>
          <cell r="EN186"/>
          <cell r="EO186"/>
          <cell r="EP186"/>
          <cell r="EQ186"/>
          <cell r="ER186"/>
          <cell r="ES186"/>
          <cell r="ET186"/>
          <cell r="EU186"/>
          <cell r="EV186"/>
          <cell r="EW186"/>
          <cell r="EX186"/>
          <cell r="EY186"/>
          <cell r="EZ186"/>
          <cell r="FA186"/>
          <cell r="FB186"/>
          <cell r="FC186"/>
          <cell r="FD186"/>
          <cell r="FE186"/>
          <cell r="FF186"/>
          <cell r="FG186"/>
          <cell r="FH186"/>
          <cell r="FI186"/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/>
          <cell r="AB187"/>
          <cell r="AC187"/>
          <cell r="AD187"/>
          <cell r="AE187"/>
          <cell r="AF187"/>
          <cell r="AG187"/>
          <cell r="AH187"/>
          <cell r="AI187"/>
          <cell r="AJ187"/>
          <cell r="AK187"/>
          <cell r="AL187"/>
          <cell r="AM187"/>
          <cell r="AN187"/>
          <cell r="AO187"/>
          <cell r="AP187"/>
          <cell r="AQ187"/>
          <cell r="AR187"/>
          <cell r="AS187"/>
          <cell r="AT187"/>
          <cell r="AU187"/>
          <cell r="AV187"/>
          <cell r="AW187"/>
          <cell r="AX187"/>
          <cell r="AY187"/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/>
          <cell r="BJ187"/>
          <cell r="BK187"/>
          <cell r="BL187"/>
          <cell r="BM187"/>
          <cell r="BN187"/>
          <cell r="BO187"/>
          <cell r="BP187"/>
          <cell r="BQ187"/>
          <cell r="BR187"/>
          <cell r="BS187"/>
          <cell r="BT187"/>
          <cell r="BU187"/>
          <cell r="BV187"/>
          <cell r="BW187"/>
          <cell r="BX187"/>
          <cell r="BY187"/>
          <cell r="BZ187"/>
          <cell r="CA187"/>
          <cell r="CB187"/>
          <cell r="CC187"/>
          <cell r="CD187"/>
          <cell r="CE187"/>
          <cell r="CF187"/>
          <cell r="CG187"/>
          <cell r="CH187"/>
          <cell r="CI187"/>
          <cell r="CJ187"/>
          <cell r="CK187"/>
          <cell r="CL187"/>
          <cell r="CM187"/>
          <cell r="CN187"/>
          <cell r="CO187"/>
          <cell r="CP187"/>
          <cell r="CQ187"/>
          <cell r="CR187"/>
          <cell r="CS187"/>
          <cell r="CT187"/>
          <cell r="CU187"/>
          <cell r="CV187"/>
          <cell r="CW187"/>
          <cell r="CX187"/>
          <cell r="CY187"/>
          <cell r="CZ187"/>
          <cell r="DA187"/>
          <cell r="DB187"/>
          <cell r="DC187"/>
          <cell r="DD187"/>
          <cell r="DE187"/>
          <cell r="DF187"/>
          <cell r="DG187"/>
          <cell r="DH187"/>
          <cell r="DI187"/>
          <cell r="DJ187"/>
          <cell r="DK187"/>
          <cell r="DL187"/>
          <cell r="DM187"/>
          <cell r="DN187"/>
          <cell r="DO187"/>
          <cell r="DP187"/>
          <cell r="DQ187"/>
          <cell r="DR187"/>
          <cell r="DS187"/>
          <cell r="DT187"/>
          <cell r="DU187"/>
          <cell r="DV187"/>
          <cell r="DW187"/>
          <cell r="DX187"/>
          <cell r="DY187"/>
          <cell r="DZ187"/>
          <cell r="EA187"/>
          <cell r="EB187"/>
          <cell r="EC187"/>
          <cell r="ED187"/>
          <cell r="EE187"/>
          <cell r="EF187"/>
          <cell r="EG187"/>
          <cell r="EH187"/>
          <cell r="EI187"/>
          <cell r="EJ187"/>
          <cell r="EK187"/>
          <cell r="EL187"/>
          <cell r="EM187"/>
          <cell r="EN187"/>
          <cell r="EO187"/>
          <cell r="EP187"/>
          <cell r="EQ187"/>
          <cell r="ER187"/>
          <cell r="ES187"/>
          <cell r="ET187"/>
          <cell r="EU187"/>
          <cell r="EV187"/>
          <cell r="EW187"/>
          <cell r="EX187"/>
          <cell r="EY187"/>
          <cell r="EZ187"/>
          <cell r="FA187"/>
          <cell r="FB187"/>
          <cell r="FC187"/>
          <cell r="FD187"/>
          <cell r="FE187"/>
          <cell r="FF187"/>
          <cell r="FG187"/>
          <cell r="FH187"/>
          <cell r="FI187"/>
        </row>
        <row r="188">
          <cell r="V188" t="str">
            <v>PRE PROD</v>
          </cell>
          <cell r="W188">
            <v>30</v>
          </cell>
          <cell r="X188">
            <v>97000</v>
          </cell>
          <cell r="AA188"/>
          <cell r="AB188"/>
          <cell r="AC188"/>
          <cell r="AD188"/>
          <cell r="AE188"/>
          <cell r="AF188"/>
          <cell r="AG188"/>
          <cell r="AH188"/>
          <cell r="AI188"/>
          <cell r="AJ188"/>
          <cell r="AK188"/>
          <cell r="AL188"/>
          <cell r="AM188"/>
          <cell r="AN188"/>
          <cell r="AO188"/>
          <cell r="AP188"/>
          <cell r="AQ188"/>
          <cell r="AR188"/>
          <cell r="AS188"/>
          <cell r="AT188"/>
          <cell r="AU188"/>
          <cell r="AV188"/>
          <cell r="AW188"/>
          <cell r="AX188"/>
          <cell r="AY188"/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/>
          <cell r="BJ188"/>
          <cell r="BK188"/>
          <cell r="BL188"/>
          <cell r="BM188"/>
          <cell r="BN188"/>
          <cell r="BO188"/>
          <cell r="BP188"/>
          <cell r="BQ188"/>
          <cell r="BR188"/>
          <cell r="BS188"/>
          <cell r="BT188"/>
          <cell r="BU188"/>
          <cell r="BV188"/>
          <cell r="BW188"/>
          <cell r="BX188"/>
          <cell r="BY188"/>
          <cell r="BZ188"/>
          <cell r="CA188"/>
          <cell r="CB188"/>
          <cell r="CC188"/>
          <cell r="CD188"/>
          <cell r="CE188"/>
          <cell r="CF188"/>
          <cell r="CG188"/>
          <cell r="CH188"/>
          <cell r="CI188"/>
          <cell r="CJ188"/>
          <cell r="CK188"/>
          <cell r="CL188"/>
          <cell r="CM188"/>
          <cell r="CN188"/>
          <cell r="CO188"/>
          <cell r="CP188"/>
          <cell r="CQ188"/>
          <cell r="CR188"/>
          <cell r="CS188"/>
          <cell r="CT188"/>
          <cell r="CU188"/>
          <cell r="CV188"/>
          <cell r="CW188"/>
          <cell r="CX188"/>
          <cell r="CY188"/>
          <cell r="CZ188"/>
          <cell r="DA188"/>
          <cell r="DB188"/>
          <cell r="DC188"/>
          <cell r="DD188"/>
          <cell r="DE188"/>
          <cell r="DF188"/>
          <cell r="DG188"/>
          <cell r="DH188"/>
          <cell r="DI188"/>
          <cell r="DJ188"/>
          <cell r="DK188"/>
          <cell r="DL188"/>
          <cell r="DM188"/>
          <cell r="DN188"/>
          <cell r="DO188"/>
          <cell r="DP188"/>
          <cell r="DQ188"/>
          <cell r="DR188"/>
          <cell r="DS188"/>
          <cell r="DT188"/>
          <cell r="DU188"/>
          <cell r="DV188"/>
          <cell r="DW188"/>
          <cell r="DX188"/>
          <cell r="DY188"/>
          <cell r="DZ188"/>
          <cell r="EA188"/>
          <cell r="EB188"/>
          <cell r="EC188"/>
          <cell r="ED188"/>
          <cell r="EE188"/>
          <cell r="EF188"/>
          <cell r="EG188"/>
          <cell r="EH188"/>
          <cell r="EI188"/>
          <cell r="EJ188"/>
          <cell r="EK188"/>
          <cell r="EL188"/>
          <cell r="EM188"/>
          <cell r="EN188"/>
          <cell r="EO188"/>
          <cell r="EP188"/>
          <cell r="EQ188"/>
          <cell r="ER188"/>
          <cell r="ES188"/>
          <cell r="ET188"/>
          <cell r="EU188"/>
          <cell r="EV188"/>
          <cell r="EW188"/>
          <cell r="EX188"/>
          <cell r="EY188"/>
          <cell r="EZ188"/>
          <cell r="FA188"/>
          <cell r="FB188"/>
          <cell r="FC188"/>
          <cell r="FD188"/>
          <cell r="FE188"/>
          <cell r="FF188"/>
          <cell r="FG188"/>
          <cell r="FH188"/>
          <cell r="FI188"/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/>
          <cell r="AC189"/>
          <cell r="AD189"/>
          <cell r="AE189"/>
          <cell r="AF189"/>
          <cell r="AG189"/>
          <cell r="AH189"/>
          <cell r="AI189"/>
          <cell r="AJ189"/>
          <cell r="AK189"/>
          <cell r="AL189"/>
          <cell r="AM189"/>
          <cell r="AN189"/>
          <cell r="AO189"/>
          <cell r="AP189"/>
          <cell r="AQ189"/>
          <cell r="AR189"/>
          <cell r="AS189"/>
          <cell r="AT189"/>
          <cell r="AU189"/>
          <cell r="AV189"/>
          <cell r="AW189"/>
          <cell r="AX189"/>
          <cell r="AY189"/>
          <cell r="AZ189"/>
          <cell r="BA189"/>
          <cell r="BB189"/>
          <cell r="BC189"/>
          <cell r="BD189"/>
          <cell r="BE189"/>
          <cell r="BF189"/>
          <cell r="BG189"/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/>
          <cell r="BT189"/>
          <cell r="BU189"/>
          <cell r="BV189"/>
          <cell r="BW189"/>
          <cell r="BX189"/>
          <cell r="BY189"/>
          <cell r="BZ189"/>
          <cell r="CA189"/>
          <cell r="CB189"/>
          <cell r="CC189"/>
          <cell r="CD189"/>
          <cell r="CE189"/>
          <cell r="CF189"/>
          <cell r="CG189"/>
          <cell r="CH189"/>
          <cell r="CI189"/>
          <cell r="CJ189"/>
          <cell r="CK189"/>
          <cell r="CL189"/>
          <cell r="CM189"/>
          <cell r="CN189"/>
          <cell r="CO189"/>
          <cell r="CP189"/>
          <cell r="CQ189"/>
          <cell r="CR189"/>
          <cell r="CS189"/>
          <cell r="CT189"/>
          <cell r="CU189"/>
          <cell r="CV189"/>
          <cell r="CW189"/>
          <cell r="CX189"/>
          <cell r="CY189"/>
          <cell r="CZ189"/>
          <cell r="DA189"/>
          <cell r="DB189"/>
          <cell r="DC189"/>
          <cell r="DD189"/>
          <cell r="DE189"/>
          <cell r="DF189"/>
          <cell r="DG189"/>
          <cell r="DH189"/>
          <cell r="DI189"/>
          <cell r="DJ189"/>
          <cell r="DK189"/>
          <cell r="DL189"/>
          <cell r="DM189"/>
          <cell r="DN189"/>
          <cell r="DO189"/>
          <cell r="DP189"/>
          <cell r="DQ189"/>
          <cell r="DR189"/>
          <cell r="DS189"/>
          <cell r="DT189"/>
          <cell r="DU189"/>
          <cell r="DV189"/>
          <cell r="DW189"/>
          <cell r="DX189"/>
          <cell r="DY189"/>
          <cell r="DZ189"/>
          <cell r="EA189"/>
          <cell r="EB189"/>
          <cell r="EC189"/>
          <cell r="ED189"/>
          <cell r="EE189"/>
          <cell r="EF189"/>
          <cell r="EG189"/>
          <cell r="EH189"/>
          <cell r="EI189"/>
          <cell r="EJ189"/>
          <cell r="EK189"/>
          <cell r="EL189"/>
          <cell r="EM189"/>
          <cell r="EN189"/>
          <cell r="EO189"/>
          <cell r="EP189"/>
          <cell r="EQ189"/>
          <cell r="ER189"/>
          <cell r="ES189"/>
          <cell r="ET189"/>
          <cell r="EU189"/>
          <cell r="EV189"/>
          <cell r="EW189"/>
          <cell r="EX189"/>
          <cell r="EY189"/>
          <cell r="EZ189"/>
          <cell r="FA189"/>
          <cell r="FB189"/>
          <cell r="FC189"/>
          <cell r="FD189"/>
          <cell r="FE189"/>
          <cell r="FF189"/>
          <cell r="FG189"/>
          <cell r="FH189"/>
          <cell r="FI189"/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/>
          <cell r="AB190"/>
          <cell r="AC190"/>
          <cell r="AD190"/>
          <cell r="AE190"/>
          <cell r="AF190"/>
          <cell r="AG190"/>
          <cell r="AH190"/>
          <cell r="AI190"/>
          <cell r="AJ190"/>
          <cell r="AK190"/>
          <cell r="AL190"/>
          <cell r="AM190"/>
          <cell r="AN190"/>
          <cell r="AO190"/>
          <cell r="AP190"/>
          <cell r="AQ190"/>
          <cell r="AR190"/>
          <cell r="AS190"/>
          <cell r="AT190"/>
          <cell r="AU190"/>
          <cell r="AV190"/>
          <cell r="AW190"/>
          <cell r="AX190"/>
          <cell r="AY190"/>
          <cell r="AZ190"/>
          <cell r="BA190"/>
          <cell r="BB190"/>
          <cell r="BC190"/>
          <cell r="BD190"/>
          <cell r="BE190"/>
          <cell r="BF190"/>
          <cell r="BG190"/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/>
          <cell r="BT190"/>
          <cell r="BU190"/>
          <cell r="BV190"/>
          <cell r="BW190"/>
          <cell r="BX190"/>
          <cell r="BY190"/>
          <cell r="BZ190"/>
          <cell r="CA190"/>
          <cell r="CB190"/>
          <cell r="CC190"/>
          <cell r="CD190"/>
          <cell r="CE190"/>
          <cell r="CF190"/>
          <cell r="CG190"/>
          <cell r="CH190"/>
          <cell r="CI190"/>
          <cell r="CJ190"/>
          <cell r="CK190"/>
          <cell r="CL190"/>
          <cell r="CM190"/>
          <cell r="CN190"/>
          <cell r="CO190"/>
          <cell r="CP190"/>
          <cell r="CQ190"/>
          <cell r="CR190"/>
          <cell r="CS190"/>
          <cell r="CT190"/>
          <cell r="CU190"/>
          <cell r="CV190"/>
          <cell r="CW190"/>
          <cell r="CX190"/>
          <cell r="CY190"/>
          <cell r="CZ190"/>
          <cell r="DA190"/>
          <cell r="DB190"/>
          <cell r="DC190"/>
          <cell r="DD190"/>
          <cell r="DE190"/>
          <cell r="DF190"/>
          <cell r="DG190"/>
          <cell r="DH190"/>
          <cell r="DI190"/>
          <cell r="DJ190"/>
          <cell r="DK190"/>
          <cell r="DL190"/>
          <cell r="DM190"/>
          <cell r="DN190"/>
          <cell r="DO190"/>
          <cell r="DP190"/>
          <cell r="DQ190"/>
          <cell r="DR190"/>
          <cell r="DS190"/>
          <cell r="DT190"/>
          <cell r="DU190"/>
          <cell r="DV190"/>
          <cell r="DW190"/>
          <cell r="DX190"/>
          <cell r="DY190"/>
          <cell r="DZ190"/>
          <cell r="EA190"/>
          <cell r="EB190"/>
          <cell r="EC190"/>
          <cell r="ED190"/>
          <cell r="EE190"/>
          <cell r="EF190"/>
          <cell r="EG190"/>
          <cell r="EH190"/>
          <cell r="EI190"/>
          <cell r="EJ190"/>
          <cell r="EK190"/>
          <cell r="EL190"/>
          <cell r="EM190"/>
          <cell r="EN190"/>
          <cell r="EO190"/>
          <cell r="EP190"/>
          <cell r="EQ190"/>
          <cell r="ER190"/>
          <cell r="ES190"/>
          <cell r="ET190"/>
          <cell r="EU190"/>
          <cell r="EV190"/>
          <cell r="EW190"/>
          <cell r="EX190"/>
          <cell r="EY190"/>
          <cell r="EZ190"/>
          <cell r="FA190"/>
          <cell r="FB190"/>
          <cell r="FC190"/>
          <cell r="FD190"/>
          <cell r="FE190"/>
          <cell r="FF190"/>
          <cell r="FG190"/>
          <cell r="FH190"/>
          <cell r="FI190"/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/>
          <cell r="AB191"/>
          <cell r="AC191"/>
          <cell r="AD191"/>
          <cell r="AE191"/>
          <cell r="AF191"/>
          <cell r="AG191"/>
          <cell r="AH191"/>
          <cell r="AI191"/>
          <cell r="AJ191"/>
          <cell r="AK191"/>
          <cell r="AL191"/>
          <cell r="AM191"/>
          <cell r="AN191"/>
          <cell r="AO191"/>
          <cell r="AP191"/>
          <cell r="AQ191"/>
          <cell r="AR191"/>
          <cell r="AS191"/>
          <cell r="AT191"/>
          <cell r="AU191"/>
          <cell r="AV191"/>
          <cell r="AW191"/>
          <cell r="AX191"/>
          <cell r="AY191"/>
          <cell r="AZ191"/>
          <cell r="BA191"/>
          <cell r="BB191"/>
          <cell r="BC191"/>
          <cell r="BD191"/>
          <cell r="BE191"/>
          <cell r="BF191"/>
          <cell r="BG191"/>
          <cell r="BH191"/>
          <cell r="BI191"/>
          <cell r="BJ191"/>
          <cell r="BK191"/>
          <cell r="BL191"/>
          <cell r="BM191"/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/>
          <cell r="BV191"/>
          <cell r="BW191"/>
          <cell r="BX191"/>
          <cell r="BY191"/>
          <cell r="BZ191"/>
          <cell r="CA191"/>
          <cell r="CB191"/>
          <cell r="CC191"/>
          <cell r="CD191"/>
          <cell r="CE191"/>
          <cell r="CF191"/>
          <cell r="CG191"/>
          <cell r="CH191"/>
          <cell r="CI191"/>
          <cell r="CJ191"/>
          <cell r="CK191"/>
          <cell r="CL191"/>
          <cell r="CM191"/>
          <cell r="CN191"/>
          <cell r="CO191"/>
          <cell r="CP191"/>
          <cell r="CQ191"/>
          <cell r="CR191"/>
          <cell r="CS191"/>
          <cell r="CT191"/>
          <cell r="CU191"/>
          <cell r="CV191"/>
          <cell r="CW191"/>
          <cell r="CX191"/>
          <cell r="CY191"/>
          <cell r="CZ191"/>
          <cell r="DA191"/>
          <cell r="DB191"/>
          <cell r="DC191"/>
          <cell r="DD191"/>
          <cell r="DE191"/>
          <cell r="DF191"/>
          <cell r="DG191"/>
          <cell r="DH191"/>
          <cell r="DI191"/>
          <cell r="DJ191"/>
          <cell r="DK191"/>
          <cell r="DL191"/>
          <cell r="DM191"/>
          <cell r="DN191"/>
          <cell r="DO191"/>
          <cell r="DP191"/>
          <cell r="DQ191"/>
          <cell r="DR191"/>
          <cell r="DS191"/>
          <cell r="DT191"/>
          <cell r="DU191"/>
          <cell r="DV191"/>
          <cell r="DW191"/>
          <cell r="DX191"/>
          <cell r="DY191"/>
          <cell r="DZ191"/>
          <cell r="EA191"/>
          <cell r="EB191"/>
          <cell r="EC191"/>
          <cell r="ED191"/>
          <cell r="EE191"/>
          <cell r="EF191"/>
          <cell r="EG191"/>
          <cell r="EH191"/>
          <cell r="EI191"/>
          <cell r="EJ191"/>
          <cell r="EK191"/>
          <cell r="EL191"/>
          <cell r="EM191"/>
          <cell r="EN191"/>
          <cell r="EO191"/>
          <cell r="EP191"/>
          <cell r="EQ191"/>
          <cell r="ER191"/>
          <cell r="ES191"/>
          <cell r="ET191"/>
          <cell r="EU191"/>
          <cell r="EV191"/>
          <cell r="EW191"/>
          <cell r="EX191"/>
          <cell r="EY191"/>
          <cell r="EZ191"/>
          <cell r="FA191"/>
          <cell r="FB191"/>
          <cell r="FC191"/>
          <cell r="FD191"/>
          <cell r="FE191"/>
          <cell r="FF191"/>
          <cell r="FG191"/>
          <cell r="FH191"/>
          <cell r="FI191"/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/>
          <cell r="AB192"/>
          <cell r="AC192"/>
          <cell r="AD192"/>
          <cell r="AE192"/>
          <cell r="AF192"/>
          <cell r="AG192"/>
          <cell r="AH192"/>
          <cell r="AI192"/>
          <cell r="AJ192"/>
          <cell r="AK192"/>
          <cell r="AL192"/>
          <cell r="AM192"/>
          <cell r="AN192"/>
          <cell r="AO192"/>
          <cell r="AP192"/>
          <cell r="AQ192"/>
          <cell r="AR192"/>
          <cell r="AS192"/>
          <cell r="AT192"/>
          <cell r="AU192"/>
          <cell r="AV192"/>
          <cell r="AW192"/>
          <cell r="AX192"/>
          <cell r="AY192"/>
          <cell r="AZ192"/>
          <cell r="BA192"/>
          <cell r="BB192"/>
          <cell r="BC192"/>
          <cell r="BD192"/>
          <cell r="BE192"/>
          <cell r="BF192"/>
          <cell r="BG192"/>
          <cell r="BH192"/>
          <cell r="BI192"/>
          <cell r="BJ192"/>
          <cell r="BK192"/>
          <cell r="BL192"/>
          <cell r="BM192"/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/>
          <cell r="BV192"/>
          <cell r="BW192"/>
          <cell r="BX192"/>
          <cell r="BY192"/>
          <cell r="BZ192"/>
          <cell r="CA192"/>
          <cell r="CB192"/>
          <cell r="CC192"/>
          <cell r="CD192"/>
          <cell r="CE192"/>
          <cell r="CF192"/>
          <cell r="CG192"/>
          <cell r="CH192"/>
          <cell r="CI192"/>
          <cell r="CJ192"/>
          <cell r="CK192"/>
          <cell r="CL192"/>
          <cell r="CM192"/>
          <cell r="CN192"/>
          <cell r="CO192"/>
          <cell r="CP192"/>
          <cell r="CQ192"/>
          <cell r="CR192"/>
          <cell r="CS192"/>
          <cell r="CT192"/>
          <cell r="CU192"/>
          <cell r="CV192"/>
          <cell r="CW192"/>
          <cell r="CX192"/>
          <cell r="CY192"/>
          <cell r="CZ192"/>
          <cell r="DA192"/>
          <cell r="DB192"/>
          <cell r="DC192"/>
          <cell r="DD192"/>
          <cell r="DE192"/>
          <cell r="DF192"/>
          <cell r="DG192"/>
          <cell r="DH192"/>
          <cell r="DI192"/>
          <cell r="DJ192"/>
          <cell r="DK192"/>
          <cell r="DL192"/>
          <cell r="DM192"/>
          <cell r="DN192"/>
          <cell r="DO192"/>
          <cell r="DP192"/>
          <cell r="DQ192"/>
          <cell r="DR192"/>
          <cell r="DS192"/>
          <cell r="DT192"/>
          <cell r="DU192"/>
          <cell r="DV192"/>
          <cell r="DW192"/>
          <cell r="DX192"/>
          <cell r="DY192"/>
          <cell r="DZ192"/>
          <cell r="EA192"/>
          <cell r="EB192"/>
          <cell r="EC192"/>
          <cell r="ED192"/>
          <cell r="EE192"/>
          <cell r="EF192"/>
          <cell r="EG192"/>
          <cell r="EH192"/>
          <cell r="EI192"/>
          <cell r="EJ192"/>
          <cell r="EK192"/>
          <cell r="EL192"/>
          <cell r="EM192"/>
          <cell r="EN192"/>
          <cell r="EO192"/>
          <cell r="EP192"/>
          <cell r="EQ192"/>
          <cell r="ER192"/>
          <cell r="ES192"/>
          <cell r="ET192"/>
          <cell r="EU192"/>
          <cell r="EV192"/>
          <cell r="EW192"/>
          <cell r="EX192"/>
          <cell r="EY192"/>
          <cell r="EZ192"/>
          <cell r="FA192"/>
          <cell r="FB192"/>
          <cell r="FC192"/>
          <cell r="FD192"/>
          <cell r="FE192"/>
          <cell r="FF192"/>
          <cell r="FG192"/>
          <cell r="FH192"/>
          <cell r="FI192"/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/>
          <cell r="AB196"/>
          <cell r="AC196"/>
          <cell r="AD196"/>
          <cell r="AE196"/>
          <cell r="AF196"/>
          <cell r="AG196"/>
          <cell r="AH196"/>
          <cell r="AI196"/>
          <cell r="AJ196"/>
          <cell r="AK196"/>
          <cell r="AL196"/>
          <cell r="AM196"/>
          <cell r="AN196"/>
          <cell r="AO196"/>
          <cell r="AP196"/>
          <cell r="AQ196"/>
          <cell r="AR196"/>
          <cell r="AS196"/>
          <cell r="AT196"/>
          <cell r="AU196"/>
          <cell r="AV196"/>
          <cell r="AW196"/>
          <cell r="AX196"/>
          <cell r="AY196"/>
          <cell r="AZ196"/>
          <cell r="BA196"/>
          <cell r="BB196"/>
          <cell r="BC196"/>
          <cell r="BD196"/>
          <cell r="BE196"/>
          <cell r="BF196"/>
          <cell r="BG196"/>
          <cell r="BH196"/>
          <cell r="BJ196"/>
          <cell r="BK196"/>
          <cell r="BT196">
            <v>35870</v>
          </cell>
          <cell r="BU196"/>
          <cell r="BV196"/>
          <cell r="BW196"/>
          <cell r="BX196"/>
          <cell r="BY196"/>
          <cell r="BZ196"/>
          <cell r="CA196"/>
          <cell r="CB196"/>
          <cell r="CC196"/>
          <cell r="CD196"/>
          <cell r="CE196"/>
          <cell r="CF196"/>
          <cell r="CG196"/>
          <cell r="CH196"/>
          <cell r="CI196"/>
          <cell r="CJ196"/>
          <cell r="CK196"/>
          <cell r="CL196"/>
          <cell r="CM196"/>
          <cell r="CN196"/>
          <cell r="CO196"/>
          <cell r="CP196"/>
          <cell r="CQ196"/>
          <cell r="CR196"/>
          <cell r="CS196"/>
          <cell r="CT196"/>
          <cell r="CU196"/>
          <cell r="CV196"/>
          <cell r="CW196"/>
          <cell r="CX196"/>
          <cell r="CY196"/>
          <cell r="CZ196"/>
          <cell r="DA196"/>
          <cell r="DB196"/>
          <cell r="DC196"/>
          <cell r="DD196"/>
          <cell r="DE196"/>
          <cell r="DF196"/>
          <cell r="DG196"/>
          <cell r="DH196"/>
          <cell r="DI196"/>
          <cell r="DJ196"/>
          <cell r="DK196"/>
          <cell r="DL196"/>
          <cell r="DM196"/>
          <cell r="DN196"/>
          <cell r="DO196"/>
          <cell r="DP196"/>
          <cell r="DQ196"/>
          <cell r="DR196"/>
          <cell r="DS196"/>
          <cell r="DT196"/>
          <cell r="DU196"/>
          <cell r="DV196"/>
          <cell r="DW196"/>
          <cell r="DX196"/>
          <cell r="DY196"/>
          <cell r="DZ196"/>
          <cell r="EA196"/>
          <cell r="EB196"/>
          <cell r="EC196"/>
          <cell r="ED196"/>
          <cell r="EE196"/>
          <cell r="EF196"/>
          <cell r="EG196"/>
          <cell r="EH196"/>
          <cell r="EI196"/>
          <cell r="EJ196"/>
          <cell r="EK196"/>
          <cell r="EL196"/>
          <cell r="EM196"/>
          <cell r="EN196"/>
          <cell r="EO196"/>
          <cell r="EP196"/>
          <cell r="EQ196"/>
          <cell r="ER196"/>
          <cell r="ES196"/>
          <cell r="ET196"/>
          <cell r="EU196"/>
          <cell r="EV196"/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/>
          <cell r="AB197"/>
          <cell r="AC197"/>
          <cell r="AD197"/>
          <cell r="AE197"/>
          <cell r="AF197"/>
          <cell r="AG197"/>
          <cell r="AH197"/>
          <cell r="AI197"/>
          <cell r="AJ197"/>
          <cell r="AK197"/>
          <cell r="AL197"/>
          <cell r="AM197"/>
          <cell r="AN197"/>
          <cell r="AO197"/>
          <cell r="AP197"/>
          <cell r="AQ197"/>
          <cell r="AR197"/>
          <cell r="AS197"/>
          <cell r="AT197"/>
          <cell r="AU197"/>
          <cell r="AV197"/>
          <cell r="AW197"/>
          <cell r="AX197"/>
          <cell r="AY197"/>
          <cell r="AZ197"/>
          <cell r="BA197"/>
          <cell r="BB197"/>
          <cell r="BC197"/>
          <cell r="BD197"/>
          <cell r="BE197"/>
          <cell r="BF197"/>
          <cell r="BG197"/>
          <cell r="BH197"/>
          <cell r="BJ197"/>
          <cell r="BK197"/>
          <cell r="BU197"/>
          <cell r="BV197"/>
          <cell r="BW197"/>
          <cell r="BX197"/>
          <cell r="BY197"/>
          <cell r="BZ197"/>
          <cell r="CA197"/>
          <cell r="CB197"/>
          <cell r="CC197"/>
          <cell r="CD197"/>
          <cell r="CE197"/>
          <cell r="CF197"/>
          <cell r="CG197"/>
          <cell r="CH197"/>
          <cell r="CI197"/>
          <cell r="CJ197"/>
          <cell r="CK197"/>
          <cell r="CL197"/>
          <cell r="CM197"/>
          <cell r="CN197"/>
          <cell r="CO197"/>
          <cell r="CP197"/>
          <cell r="CQ197"/>
          <cell r="CR197"/>
          <cell r="CS197"/>
          <cell r="CT197"/>
          <cell r="CU197"/>
          <cell r="CV197"/>
          <cell r="CW197"/>
          <cell r="CX197"/>
          <cell r="CY197"/>
          <cell r="CZ197"/>
          <cell r="DA197"/>
          <cell r="DB197"/>
          <cell r="DC197"/>
          <cell r="DD197"/>
          <cell r="DE197"/>
          <cell r="DF197"/>
          <cell r="DG197"/>
          <cell r="DH197"/>
          <cell r="DI197"/>
          <cell r="DJ197"/>
          <cell r="DK197"/>
          <cell r="DL197"/>
          <cell r="DM197"/>
          <cell r="DN197"/>
          <cell r="DO197"/>
          <cell r="DP197"/>
          <cell r="DQ197"/>
          <cell r="DR197"/>
          <cell r="DS197"/>
          <cell r="DT197"/>
          <cell r="DU197"/>
          <cell r="DV197"/>
          <cell r="DW197"/>
          <cell r="DX197"/>
          <cell r="DY197"/>
          <cell r="DZ197"/>
          <cell r="EA197"/>
          <cell r="EB197"/>
          <cell r="EC197"/>
          <cell r="ED197"/>
          <cell r="EE197"/>
          <cell r="EF197"/>
          <cell r="EG197"/>
          <cell r="EH197"/>
          <cell r="EI197"/>
          <cell r="EJ197"/>
          <cell r="EK197"/>
          <cell r="EL197"/>
          <cell r="EM197"/>
          <cell r="EN197"/>
          <cell r="EO197"/>
          <cell r="EP197"/>
          <cell r="EQ197"/>
          <cell r="ER197"/>
          <cell r="ES197"/>
          <cell r="ET197"/>
          <cell r="EU197"/>
          <cell r="EV197"/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/>
          <cell r="AB211"/>
          <cell r="AC211"/>
          <cell r="AD211"/>
          <cell r="AE211"/>
          <cell r="AF211"/>
          <cell r="AG211"/>
          <cell r="AH211"/>
          <cell r="AI211"/>
          <cell r="AJ211"/>
          <cell r="AK211"/>
          <cell r="AL211"/>
          <cell r="AM211"/>
          <cell r="AN211"/>
          <cell r="AO211"/>
          <cell r="AP211"/>
          <cell r="AQ211"/>
          <cell r="AR211"/>
          <cell r="AS211"/>
          <cell r="AT211"/>
          <cell r="AU211"/>
          <cell r="AV211"/>
          <cell r="AW211"/>
          <cell r="AX211"/>
          <cell r="AY211"/>
          <cell r="AZ211"/>
          <cell r="BA211"/>
          <cell r="BB211"/>
          <cell r="BC211"/>
          <cell r="BD211"/>
          <cell r="BE211"/>
          <cell r="BF211"/>
          <cell r="BG211"/>
          <cell r="BH211"/>
          <cell r="BI211"/>
          <cell r="BJ211"/>
          <cell r="BK211"/>
          <cell r="BL211"/>
          <cell r="BM211"/>
          <cell r="BN211"/>
          <cell r="BO211"/>
          <cell r="BP211"/>
          <cell r="BQ211"/>
          <cell r="BR211"/>
          <cell r="BS211"/>
          <cell r="BT211"/>
          <cell r="BU211"/>
          <cell r="BV211"/>
          <cell r="BW211"/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/>
          <cell r="CH211"/>
          <cell r="CI211"/>
          <cell r="CJ211"/>
          <cell r="CK211"/>
          <cell r="CL211"/>
          <cell r="CM211"/>
          <cell r="CN211"/>
          <cell r="CO211"/>
          <cell r="CP211"/>
          <cell r="CQ211"/>
          <cell r="CR211"/>
          <cell r="CS211"/>
          <cell r="CT211"/>
          <cell r="CU211"/>
          <cell r="CV211"/>
          <cell r="CW211"/>
          <cell r="CX211"/>
          <cell r="CY211"/>
          <cell r="CZ211"/>
          <cell r="DA211"/>
          <cell r="DB211"/>
          <cell r="DC211"/>
          <cell r="DD211"/>
          <cell r="DE211"/>
          <cell r="DF211"/>
          <cell r="DG211"/>
          <cell r="DH211"/>
          <cell r="DI211"/>
          <cell r="DJ211"/>
          <cell r="DK211"/>
          <cell r="DL211"/>
          <cell r="DM211"/>
          <cell r="DN211"/>
          <cell r="DO211"/>
          <cell r="DP211"/>
          <cell r="DQ211"/>
          <cell r="DR211"/>
          <cell r="DS211"/>
          <cell r="DT211"/>
          <cell r="DU211"/>
          <cell r="DV211"/>
          <cell r="DW211"/>
          <cell r="DX211"/>
          <cell r="DY211"/>
          <cell r="DZ211"/>
          <cell r="EA211"/>
          <cell r="EB211"/>
          <cell r="EC211"/>
          <cell r="ED211"/>
          <cell r="EE211"/>
          <cell r="EF211"/>
          <cell r="EG211"/>
          <cell r="EH211"/>
          <cell r="EI211"/>
          <cell r="EJ211"/>
          <cell r="EK211"/>
          <cell r="EL211"/>
          <cell r="EM211"/>
          <cell r="EN211"/>
          <cell r="EO211"/>
          <cell r="EP211"/>
          <cell r="EQ211"/>
          <cell r="ER211"/>
          <cell r="ES211"/>
          <cell r="ET211"/>
          <cell r="EU211"/>
          <cell r="EV211"/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/>
          <cell r="AB212"/>
          <cell r="AC212"/>
          <cell r="AD212"/>
          <cell r="AE212"/>
          <cell r="AF212"/>
          <cell r="AG212"/>
          <cell r="AH212"/>
          <cell r="AI212"/>
          <cell r="AJ212"/>
          <cell r="AK212"/>
          <cell r="AL212"/>
          <cell r="AM212"/>
          <cell r="AN212"/>
          <cell r="AO212"/>
          <cell r="AP212"/>
          <cell r="AQ212"/>
          <cell r="AR212"/>
          <cell r="AS212"/>
          <cell r="AT212"/>
          <cell r="AU212"/>
          <cell r="AV212"/>
          <cell r="AW212"/>
          <cell r="AX212"/>
          <cell r="AY212"/>
          <cell r="AZ212"/>
          <cell r="BA212"/>
          <cell r="BB212"/>
          <cell r="BC212"/>
          <cell r="BD212"/>
          <cell r="BE212"/>
          <cell r="BF212"/>
          <cell r="BG212"/>
          <cell r="BH212"/>
          <cell r="BI212"/>
          <cell r="BJ212"/>
          <cell r="BK212"/>
          <cell r="BL212"/>
          <cell r="BM212"/>
          <cell r="BN212"/>
          <cell r="BO212"/>
          <cell r="BP212"/>
          <cell r="BQ212"/>
          <cell r="BR212"/>
          <cell r="BS212"/>
          <cell r="BT212"/>
          <cell r="BU212"/>
          <cell r="BV212"/>
          <cell r="BW212"/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/>
          <cell r="CH212"/>
          <cell r="CI212"/>
          <cell r="CJ212"/>
          <cell r="CK212"/>
          <cell r="CL212"/>
          <cell r="CM212"/>
          <cell r="CN212"/>
          <cell r="CO212"/>
          <cell r="CP212"/>
          <cell r="CQ212"/>
          <cell r="CR212"/>
          <cell r="CS212"/>
          <cell r="CT212"/>
          <cell r="CU212"/>
          <cell r="CV212"/>
          <cell r="CW212"/>
          <cell r="CX212"/>
          <cell r="CY212"/>
          <cell r="CZ212"/>
          <cell r="DA212"/>
          <cell r="DB212"/>
          <cell r="DC212"/>
          <cell r="DD212"/>
          <cell r="DE212"/>
          <cell r="DF212"/>
          <cell r="DG212"/>
          <cell r="DH212"/>
          <cell r="DI212"/>
          <cell r="DJ212"/>
          <cell r="DK212"/>
          <cell r="DL212"/>
          <cell r="DM212"/>
          <cell r="DN212"/>
          <cell r="DO212"/>
          <cell r="DP212"/>
          <cell r="DQ212"/>
          <cell r="DR212"/>
          <cell r="DS212"/>
          <cell r="DT212"/>
          <cell r="DU212"/>
          <cell r="DV212"/>
          <cell r="DW212"/>
          <cell r="DX212"/>
          <cell r="DY212"/>
          <cell r="DZ212"/>
          <cell r="EA212"/>
          <cell r="EB212"/>
          <cell r="EC212"/>
          <cell r="ED212"/>
          <cell r="EE212"/>
          <cell r="EF212"/>
          <cell r="EG212"/>
          <cell r="EH212"/>
          <cell r="EI212"/>
          <cell r="EJ212"/>
          <cell r="EK212"/>
          <cell r="EL212"/>
          <cell r="EM212"/>
          <cell r="EN212"/>
          <cell r="EO212"/>
          <cell r="EP212"/>
          <cell r="EQ212"/>
          <cell r="ER212"/>
          <cell r="ES212"/>
          <cell r="ET212"/>
          <cell r="EU212"/>
          <cell r="EV212"/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/>
          <cell r="AB213"/>
          <cell r="AC213"/>
          <cell r="AD213"/>
          <cell r="AE213"/>
          <cell r="AF213"/>
          <cell r="AG213"/>
          <cell r="AH213"/>
          <cell r="AI213"/>
          <cell r="AJ213"/>
          <cell r="AK213"/>
          <cell r="AL213"/>
          <cell r="AM213"/>
          <cell r="AN213"/>
          <cell r="AO213"/>
          <cell r="AP213"/>
          <cell r="AQ213"/>
          <cell r="AR213"/>
          <cell r="AS213"/>
          <cell r="AT213"/>
          <cell r="AU213"/>
          <cell r="AV213"/>
          <cell r="AW213"/>
          <cell r="AX213"/>
          <cell r="AY213"/>
          <cell r="AZ213"/>
          <cell r="BA213"/>
          <cell r="BB213"/>
          <cell r="BC213"/>
          <cell r="BD213"/>
          <cell r="BE213"/>
          <cell r="BF213"/>
          <cell r="BG213"/>
          <cell r="BH213"/>
          <cell r="BI213"/>
          <cell r="BJ213"/>
          <cell r="BK213"/>
          <cell r="BL213"/>
          <cell r="BM213"/>
          <cell r="BN213"/>
          <cell r="BO213"/>
          <cell r="BP213"/>
          <cell r="BQ213"/>
          <cell r="BR213"/>
          <cell r="BS213"/>
          <cell r="BT213"/>
          <cell r="BU213"/>
          <cell r="BV213"/>
          <cell r="BW213"/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/>
          <cell r="CH213"/>
          <cell r="CI213"/>
          <cell r="CJ213"/>
          <cell r="CK213"/>
          <cell r="CL213"/>
          <cell r="CM213"/>
          <cell r="CN213"/>
          <cell r="CO213"/>
          <cell r="CP213"/>
          <cell r="CQ213"/>
          <cell r="CR213"/>
          <cell r="CS213"/>
          <cell r="CT213"/>
          <cell r="CU213"/>
          <cell r="CV213"/>
          <cell r="CW213"/>
          <cell r="CX213"/>
          <cell r="CY213"/>
          <cell r="CZ213"/>
          <cell r="DA213"/>
          <cell r="DB213"/>
          <cell r="DC213"/>
          <cell r="DD213"/>
          <cell r="DE213"/>
          <cell r="DF213"/>
          <cell r="DG213"/>
          <cell r="DH213"/>
          <cell r="DI213"/>
          <cell r="DJ213"/>
          <cell r="DK213"/>
          <cell r="DL213"/>
          <cell r="DM213"/>
          <cell r="DN213"/>
          <cell r="DO213"/>
          <cell r="DP213"/>
          <cell r="DQ213"/>
          <cell r="DR213"/>
          <cell r="DS213"/>
          <cell r="DT213"/>
          <cell r="DU213"/>
          <cell r="DV213"/>
          <cell r="DW213"/>
          <cell r="DX213"/>
          <cell r="DY213"/>
          <cell r="DZ213"/>
          <cell r="EA213"/>
          <cell r="EB213"/>
          <cell r="EC213"/>
          <cell r="ED213"/>
          <cell r="EE213"/>
          <cell r="EF213"/>
          <cell r="EG213"/>
          <cell r="EH213"/>
          <cell r="EI213"/>
          <cell r="EJ213"/>
          <cell r="EK213"/>
          <cell r="EL213"/>
          <cell r="EM213"/>
          <cell r="EN213"/>
          <cell r="EO213"/>
          <cell r="EP213"/>
          <cell r="EQ213"/>
          <cell r="ER213"/>
          <cell r="ES213"/>
          <cell r="ET213"/>
          <cell r="EU213"/>
          <cell r="EV213"/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/>
          <cell r="AB214"/>
          <cell r="AC214"/>
          <cell r="AD214"/>
          <cell r="AE214"/>
          <cell r="AF214"/>
          <cell r="AG214"/>
          <cell r="AH214"/>
          <cell r="AI214"/>
          <cell r="AJ214"/>
          <cell r="AK214"/>
          <cell r="AL214"/>
          <cell r="AM214"/>
          <cell r="AN214"/>
          <cell r="AO214"/>
          <cell r="AP214"/>
          <cell r="AQ214"/>
          <cell r="AR214"/>
          <cell r="AS214"/>
          <cell r="AT214"/>
          <cell r="AU214"/>
          <cell r="AV214"/>
          <cell r="AW214"/>
          <cell r="AX214"/>
          <cell r="AY214"/>
          <cell r="AZ214"/>
          <cell r="BA214"/>
          <cell r="BB214"/>
          <cell r="BC214"/>
          <cell r="BD214"/>
          <cell r="BE214"/>
          <cell r="BF214"/>
          <cell r="BG214"/>
          <cell r="BH214"/>
          <cell r="BI214"/>
          <cell r="BJ214"/>
          <cell r="BK214"/>
          <cell r="BL214"/>
          <cell r="BM214"/>
          <cell r="BN214"/>
          <cell r="BO214"/>
          <cell r="BP214"/>
          <cell r="BQ214"/>
          <cell r="BR214"/>
          <cell r="BS214"/>
          <cell r="BT214"/>
          <cell r="BU214"/>
          <cell r="BV214"/>
          <cell r="BW214"/>
          <cell r="BX214"/>
          <cell r="BY214"/>
          <cell r="BZ214"/>
          <cell r="CA214"/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/>
          <cell r="CN214"/>
          <cell r="CO214"/>
          <cell r="CP214"/>
          <cell r="CQ214"/>
          <cell r="CR214"/>
          <cell r="CS214"/>
          <cell r="CT214"/>
          <cell r="CU214"/>
          <cell r="CV214"/>
          <cell r="CW214"/>
          <cell r="CX214"/>
          <cell r="CY214"/>
          <cell r="CZ214"/>
          <cell r="DA214"/>
          <cell r="DB214"/>
          <cell r="DC214"/>
          <cell r="DD214"/>
          <cell r="DE214"/>
          <cell r="DF214"/>
          <cell r="DG214"/>
          <cell r="DH214"/>
          <cell r="DI214"/>
          <cell r="DJ214"/>
          <cell r="DK214"/>
          <cell r="DL214"/>
          <cell r="DM214"/>
          <cell r="DN214"/>
          <cell r="DO214"/>
          <cell r="DP214"/>
          <cell r="DQ214"/>
          <cell r="DR214"/>
          <cell r="DS214"/>
          <cell r="DT214"/>
          <cell r="DU214"/>
          <cell r="DV214"/>
          <cell r="DW214"/>
          <cell r="DX214"/>
          <cell r="DY214"/>
          <cell r="DZ214"/>
          <cell r="EA214"/>
          <cell r="EB214"/>
          <cell r="EC214"/>
          <cell r="ED214"/>
          <cell r="EE214"/>
          <cell r="EF214"/>
          <cell r="EG214"/>
          <cell r="EH214"/>
          <cell r="EI214"/>
          <cell r="EJ214"/>
          <cell r="EK214"/>
          <cell r="EL214"/>
          <cell r="EM214"/>
          <cell r="EN214"/>
          <cell r="EO214"/>
          <cell r="EP214"/>
          <cell r="EQ214"/>
          <cell r="ER214"/>
          <cell r="ES214"/>
          <cell r="ET214"/>
          <cell r="EU214"/>
          <cell r="EV214"/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/>
          <cell r="AB215"/>
          <cell r="AC215"/>
          <cell r="AD215"/>
          <cell r="AE215"/>
          <cell r="AF215"/>
          <cell r="AG215"/>
          <cell r="AH215"/>
          <cell r="AI215"/>
          <cell r="AJ215"/>
          <cell r="AK215"/>
          <cell r="AL215"/>
          <cell r="AM215"/>
          <cell r="AN215"/>
          <cell r="AO215"/>
          <cell r="AP215"/>
          <cell r="AQ215"/>
          <cell r="AR215"/>
          <cell r="AS215"/>
          <cell r="AT215"/>
          <cell r="AU215"/>
          <cell r="AV215"/>
          <cell r="AW215"/>
          <cell r="AX215"/>
          <cell r="AY215"/>
          <cell r="AZ215"/>
          <cell r="BA215"/>
          <cell r="BB215"/>
          <cell r="BC215"/>
          <cell r="BD215"/>
          <cell r="BE215"/>
          <cell r="BF215"/>
          <cell r="BG215"/>
          <cell r="BH215"/>
          <cell r="BI215"/>
          <cell r="BJ215"/>
          <cell r="BK215"/>
          <cell r="BL215"/>
          <cell r="BM215"/>
          <cell r="BN215"/>
          <cell r="BO215"/>
          <cell r="BP215"/>
          <cell r="BQ215"/>
          <cell r="BR215"/>
          <cell r="BS215"/>
          <cell r="BT215"/>
          <cell r="BU215"/>
          <cell r="BV215"/>
          <cell r="BW215"/>
          <cell r="BX215"/>
          <cell r="BY215"/>
          <cell r="BZ215"/>
          <cell r="CA215"/>
          <cell r="CB215"/>
          <cell r="CC215"/>
          <cell r="CD215"/>
          <cell r="CE215"/>
          <cell r="CF215"/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/>
          <cell r="CP215"/>
          <cell r="CQ215"/>
          <cell r="CR215"/>
          <cell r="CS215"/>
          <cell r="CT215"/>
          <cell r="CU215"/>
          <cell r="CV215"/>
          <cell r="CW215"/>
          <cell r="CX215"/>
          <cell r="CY215"/>
          <cell r="CZ215"/>
          <cell r="DA215"/>
          <cell r="DB215"/>
          <cell r="DC215"/>
          <cell r="DD215"/>
          <cell r="DE215"/>
          <cell r="DF215"/>
          <cell r="DG215"/>
          <cell r="DH215"/>
          <cell r="DI215"/>
          <cell r="DJ215"/>
          <cell r="DK215"/>
          <cell r="DL215"/>
          <cell r="DM215"/>
          <cell r="DN215"/>
          <cell r="DO215"/>
          <cell r="DP215"/>
          <cell r="DQ215"/>
          <cell r="DR215"/>
          <cell r="DS215"/>
          <cell r="DT215"/>
          <cell r="DU215"/>
          <cell r="DV215"/>
          <cell r="DW215"/>
          <cell r="DX215"/>
          <cell r="DY215"/>
          <cell r="DZ215"/>
          <cell r="EA215"/>
          <cell r="EB215"/>
          <cell r="EC215"/>
          <cell r="ED215"/>
          <cell r="EE215"/>
          <cell r="EF215"/>
          <cell r="EG215"/>
          <cell r="EH215"/>
          <cell r="EI215"/>
          <cell r="EJ215"/>
          <cell r="EK215"/>
          <cell r="EL215"/>
          <cell r="EM215"/>
          <cell r="EN215"/>
          <cell r="EO215"/>
          <cell r="EP215"/>
          <cell r="EQ215"/>
          <cell r="ER215"/>
          <cell r="ES215"/>
          <cell r="ET215"/>
          <cell r="EU215"/>
          <cell r="EV215"/>
        </row>
        <row r="217">
          <cell r="T217" t="str">
            <v>BUDGET FORECAST</v>
          </cell>
          <cell r="AA217"/>
          <cell r="AB217"/>
          <cell r="AC217"/>
          <cell r="AD217"/>
          <cell r="AE217"/>
          <cell r="AF217"/>
          <cell r="AG217"/>
          <cell r="AH217"/>
          <cell r="AI217"/>
          <cell r="AJ217"/>
          <cell r="AK217"/>
          <cell r="AL217"/>
          <cell r="AM217"/>
          <cell r="AN217"/>
          <cell r="AO217"/>
          <cell r="AP217"/>
          <cell r="AQ217"/>
          <cell r="AR217"/>
          <cell r="AS217"/>
          <cell r="AT217"/>
          <cell r="AU217"/>
          <cell r="AV217"/>
          <cell r="AW217"/>
          <cell r="AX217"/>
          <cell r="AY217"/>
          <cell r="AZ217"/>
          <cell r="BA217"/>
          <cell r="BB217"/>
          <cell r="BC217"/>
          <cell r="BD217"/>
          <cell r="BE217"/>
          <cell r="BF217"/>
          <cell r="BG217"/>
          <cell r="BH217"/>
          <cell r="BI217"/>
          <cell r="BJ217"/>
          <cell r="BK217"/>
          <cell r="BL217"/>
          <cell r="BM217"/>
          <cell r="BN217"/>
          <cell r="BO217"/>
          <cell r="BP217"/>
          <cell r="BQ217"/>
          <cell r="BR217"/>
          <cell r="BS217"/>
          <cell r="BT217"/>
          <cell r="BU217"/>
          <cell r="BV217"/>
          <cell r="BW217"/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/>
          <cell r="CH217"/>
          <cell r="CI217"/>
          <cell r="CJ217"/>
          <cell r="CK217"/>
          <cell r="CL217"/>
          <cell r="CM217"/>
          <cell r="CN217"/>
          <cell r="CO217"/>
          <cell r="CP217"/>
          <cell r="CQ217"/>
          <cell r="CR217"/>
          <cell r="CS217"/>
          <cell r="CT217"/>
          <cell r="CU217"/>
          <cell r="CV217"/>
          <cell r="CW217"/>
          <cell r="CX217"/>
          <cell r="CY217"/>
          <cell r="CZ217"/>
          <cell r="DA217"/>
          <cell r="DB217"/>
          <cell r="DC217"/>
          <cell r="DD217"/>
          <cell r="DE217"/>
          <cell r="DF217"/>
          <cell r="DG217"/>
          <cell r="DH217"/>
          <cell r="DI217"/>
          <cell r="DJ217"/>
          <cell r="DK217"/>
          <cell r="DL217"/>
          <cell r="DM217"/>
          <cell r="DN217"/>
          <cell r="DO217"/>
          <cell r="DP217"/>
          <cell r="DQ217"/>
          <cell r="DR217"/>
          <cell r="DS217"/>
          <cell r="DT217"/>
          <cell r="DU217"/>
          <cell r="DV217"/>
          <cell r="DW217"/>
          <cell r="DX217"/>
          <cell r="DY217"/>
          <cell r="DZ217"/>
          <cell r="EA217"/>
          <cell r="EB217"/>
          <cell r="EC217"/>
          <cell r="ED217"/>
          <cell r="EE217"/>
          <cell r="EF217"/>
          <cell r="EG217"/>
          <cell r="EH217"/>
          <cell r="EI217"/>
          <cell r="EJ217"/>
          <cell r="EK217"/>
          <cell r="EL217"/>
          <cell r="EM217"/>
          <cell r="EN217"/>
          <cell r="EO217"/>
          <cell r="EP217"/>
          <cell r="EQ217"/>
          <cell r="ER217"/>
          <cell r="ES217"/>
          <cell r="ET217"/>
          <cell r="EU217"/>
          <cell r="EV217"/>
          <cell r="EW217"/>
          <cell r="EX217"/>
          <cell r="EY217"/>
          <cell r="EZ217"/>
          <cell r="FA217"/>
          <cell r="FB217"/>
          <cell r="FC217"/>
          <cell r="FD217"/>
          <cell r="FE217"/>
          <cell r="FF217"/>
          <cell r="FG217"/>
          <cell r="FH217"/>
          <cell r="FI217"/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/>
          <cell r="AB218"/>
          <cell r="AC218"/>
          <cell r="AD218"/>
          <cell r="AE218"/>
          <cell r="AF218"/>
          <cell r="AG218"/>
          <cell r="AH218"/>
          <cell r="AI218"/>
          <cell r="AJ218"/>
          <cell r="AK218"/>
          <cell r="AL218"/>
          <cell r="AM218"/>
          <cell r="AN218"/>
          <cell r="AO218"/>
          <cell r="AP218"/>
          <cell r="AQ218"/>
          <cell r="AR218"/>
          <cell r="AS218"/>
          <cell r="AT218"/>
          <cell r="AU218"/>
          <cell r="AV218"/>
          <cell r="AW218"/>
          <cell r="AX218"/>
          <cell r="AY218"/>
          <cell r="AZ218"/>
          <cell r="BA218"/>
          <cell r="BB218"/>
          <cell r="BC218"/>
          <cell r="BD218"/>
          <cell r="BE218"/>
          <cell r="BF218"/>
          <cell r="BG218"/>
          <cell r="BH218"/>
          <cell r="BI218"/>
          <cell r="BJ218"/>
          <cell r="BK218"/>
          <cell r="BL218"/>
          <cell r="BM218"/>
          <cell r="BN218"/>
          <cell r="BO218"/>
          <cell r="BP218"/>
          <cell r="BQ218"/>
          <cell r="BR218"/>
          <cell r="BS218"/>
          <cell r="BT218"/>
          <cell r="BU218"/>
          <cell r="BV218"/>
          <cell r="BW218"/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/>
          <cell r="CH218"/>
          <cell r="CI218"/>
          <cell r="CJ218"/>
          <cell r="CK218"/>
          <cell r="CL218"/>
          <cell r="CM218"/>
          <cell r="CN218"/>
          <cell r="CO218"/>
          <cell r="CP218"/>
          <cell r="CQ218"/>
          <cell r="CR218"/>
          <cell r="CS218"/>
          <cell r="CT218"/>
          <cell r="CU218"/>
          <cell r="CV218"/>
          <cell r="CW218"/>
          <cell r="CX218"/>
          <cell r="CY218"/>
          <cell r="CZ218"/>
          <cell r="DA218"/>
          <cell r="DB218"/>
          <cell r="DC218"/>
          <cell r="DD218"/>
          <cell r="DE218"/>
          <cell r="DF218"/>
          <cell r="DG218"/>
          <cell r="DH218"/>
          <cell r="DI218"/>
          <cell r="DJ218"/>
          <cell r="DK218"/>
          <cell r="DL218"/>
          <cell r="DM218"/>
          <cell r="DN218"/>
          <cell r="DO218"/>
          <cell r="DP218"/>
          <cell r="DQ218"/>
          <cell r="DR218"/>
          <cell r="DS218"/>
          <cell r="DT218"/>
          <cell r="DU218"/>
          <cell r="DV218"/>
          <cell r="DW218"/>
          <cell r="DX218"/>
          <cell r="DY218"/>
          <cell r="DZ218"/>
          <cell r="EA218"/>
          <cell r="EB218"/>
          <cell r="EC218"/>
          <cell r="ED218"/>
          <cell r="EE218"/>
          <cell r="EF218"/>
          <cell r="EG218"/>
          <cell r="EH218"/>
          <cell r="EI218"/>
          <cell r="EJ218"/>
          <cell r="EK218"/>
          <cell r="EL218"/>
          <cell r="EM218"/>
          <cell r="EN218"/>
          <cell r="EO218"/>
          <cell r="EP218"/>
          <cell r="EQ218"/>
          <cell r="ER218"/>
          <cell r="ES218"/>
          <cell r="ET218"/>
          <cell r="EU218"/>
          <cell r="EV218"/>
          <cell r="EW218"/>
          <cell r="EX218"/>
          <cell r="EY218"/>
          <cell r="EZ218"/>
          <cell r="FA218"/>
          <cell r="FB218"/>
          <cell r="FC218"/>
          <cell r="FD218"/>
          <cell r="FE218"/>
          <cell r="FF218"/>
          <cell r="FG218"/>
          <cell r="FH218"/>
          <cell r="FI218"/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/>
          <cell r="AB219"/>
          <cell r="AC219"/>
          <cell r="AD219"/>
          <cell r="AE219"/>
          <cell r="AF219"/>
          <cell r="AG219"/>
          <cell r="AH219"/>
          <cell r="AI219"/>
          <cell r="AJ219"/>
          <cell r="AK219"/>
          <cell r="AL219"/>
          <cell r="AM219"/>
          <cell r="AN219"/>
          <cell r="AO219"/>
          <cell r="AP219"/>
          <cell r="AQ219"/>
          <cell r="AR219"/>
          <cell r="AS219"/>
          <cell r="AT219"/>
          <cell r="AU219"/>
          <cell r="AV219"/>
          <cell r="AW219"/>
          <cell r="AX219"/>
          <cell r="AY219"/>
          <cell r="AZ219"/>
          <cell r="BA219"/>
          <cell r="BB219"/>
          <cell r="BC219"/>
          <cell r="BD219"/>
          <cell r="BE219"/>
          <cell r="BF219"/>
          <cell r="BG219"/>
          <cell r="BH219"/>
          <cell r="BI219"/>
          <cell r="BJ219"/>
          <cell r="BK219"/>
          <cell r="BL219"/>
          <cell r="BM219"/>
          <cell r="BN219"/>
          <cell r="BO219"/>
          <cell r="BP219"/>
          <cell r="BQ219"/>
          <cell r="BR219"/>
          <cell r="BS219"/>
          <cell r="BT219"/>
          <cell r="BU219"/>
          <cell r="BV219"/>
          <cell r="BW219"/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/>
          <cell r="CH219"/>
          <cell r="CI219"/>
          <cell r="CJ219"/>
          <cell r="CK219"/>
          <cell r="CL219"/>
          <cell r="CM219"/>
          <cell r="CN219"/>
          <cell r="CO219"/>
          <cell r="CP219"/>
          <cell r="CQ219"/>
          <cell r="CR219"/>
          <cell r="CS219"/>
          <cell r="CT219"/>
          <cell r="CU219"/>
          <cell r="CV219"/>
          <cell r="CW219"/>
          <cell r="CX219"/>
          <cell r="CY219"/>
          <cell r="CZ219"/>
          <cell r="DA219"/>
          <cell r="DB219"/>
          <cell r="DC219"/>
          <cell r="DD219"/>
          <cell r="DE219"/>
          <cell r="DF219"/>
          <cell r="DG219"/>
          <cell r="DH219"/>
          <cell r="DI219"/>
          <cell r="DJ219"/>
          <cell r="DK219"/>
          <cell r="DL219"/>
          <cell r="DM219"/>
          <cell r="DN219"/>
          <cell r="DO219"/>
          <cell r="DP219"/>
          <cell r="DQ219"/>
          <cell r="DR219"/>
          <cell r="DS219"/>
          <cell r="DT219"/>
          <cell r="DU219"/>
          <cell r="DV219"/>
          <cell r="DW219"/>
          <cell r="DX219"/>
          <cell r="DY219"/>
          <cell r="DZ219"/>
          <cell r="EA219"/>
          <cell r="EB219"/>
          <cell r="EC219"/>
          <cell r="ED219"/>
          <cell r="EE219"/>
          <cell r="EF219"/>
          <cell r="EG219"/>
          <cell r="EH219"/>
          <cell r="EI219"/>
          <cell r="EJ219"/>
          <cell r="EK219"/>
          <cell r="EL219"/>
          <cell r="EM219"/>
          <cell r="EN219"/>
          <cell r="EO219"/>
          <cell r="EP219"/>
          <cell r="EQ219"/>
          <cell r="ER219"/>
          <cell r="ES219"/>
          <cell r="ET219"/>
          <cell r="EU219"/>
          <cell r="EV219"/>
          <cell r="EW219"/>
          <cell r="EX219"/>
          <cell r="EY219"/>
          <cell r="EZ219"/>
          <cell r="FA219"/>
          <cell r="FB219"/>
          <cell r="FC219"/>
          <cell r="FD219"/>
          <cell r="FE219"/>
          <cell r="FF219"/>
          <cell r="FG219"/>
          <cell r="FH219"/>
          <cell r="FI219"/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/>
          <cell r="AB220"/>
          <cell r="AC220"/>
          <cell r="AD220"/>
          <cell r="AE220"/>
          <cell r="AF220"/>
          <cell r="AG220"/>
          <cell r="AH220"/>
          <cell r="AI220"/>
          <cell r="AJ220"/>
          <cell r="AK220"/>
          <cell r="AL220"/>
          <cell r="AM220"/>
          <cell r="AN220"/>
          <cell r="AO220"/>
          <cell r="AP220"/>
          <cell r="AQ220"/>
          <cell r="AR220"/>
          <cell r="AS220"/>
          <cell r="AT220"/>
          <cell r="AU220"/>
          <cell r="AV220"/>
          <cell r="AW220"/>
          <cell r="AX220"/>
          <cell r="AY220"/>
          <cell r="AZ220"/>
          <cell r="BA220"/>
          <cell r="BB220"/>
          <cell r="BC220"/>
          <cell r="BD220"/>
          <cell r="BE220"/>
          <cell r="BF220"/>
          <cell r="BG220"/>
          <cell r="BH220"/>
          <cell r="BI220"/>
          <cell r="BJ220"/>
          <cell r="BK220"/>
          <cell r="BL220"/>
          <cell r="BM220"/>
          <cell r="BN220"/>
          <cell r="BO220"/>
          <cell r="BP220"/>
          <cell r="BQ220"/>
          <cell r="BR220"/>
          <cell r="BS220"/>
          <cell r="BT220"/>
          <cell r="BU220"/>
          <cell r="BV220"/>
          <cell r="BW220"/>
          <cell r="BX220"/>
          <cell r="BY220"/>
          <cell r="BZ220"/>
          <cell r="CA220"/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/>
          <cell r="CN220"/>
          <cell r="CO220"/>
          <cell r="CP220"/>
          <cell r="CQ220"/>
          <cell r="CR220"/>
          <cell r="CS220"/>
          <cell r="CT220"/>
          <cell r="CU220"/>
          <cell r="CV220"/>
          <cell r="CW220"/>
          <cell r="CX220"/>
          <cell r="CY220"/>
          <cell r="CZ220"/>
          <cell r="DA220"/>
          <cell r="DB220"/>
          <cell r="DC220"/>
          <cell r="DD220"/>
          <cell r="DE220"/>
          <cell r="DF220"/>
          <cell r="DG220"/>
          <cell r="DH220"/>
          <cell r="DI220"/>
          <cell r="DJ220"/>
          <cell r="DK220"/>
          <cell r="DL220"/>
          <cell r="DM220"/>
          <cell r="DN220"/>
          <cell r="DO220"/>
          <cell r="DP220"/>
          <cell r="DQ220"/>
          <cell r="DR220"/>
          <cell r="DS220"/>
          <cell r="DT220"/>
          <cell r="DU220"/>
          <cell r="DV220"/>
          <cell r="DW220"/>
          <cell r="DX220"/>
          <cell r="DY220"/>
          <cell r="DZ220"/>
          <cell r="EA220"/>
          <cell r="EB220"/>
          <cell r="EC220"/>
          <cell r="ED220"/>
          <cell r="EE220"/>
          <cell r="EF220"/>
          <cell r="EG220"/>
          <cell r="EH220"/>
          <cell r="EI220"/>
          <cell r="EJ220"/>
          <cell r="EK220"/>
          <cell r="EL220"/>
          <cell r="EM220"/>
          <cell r="EN220"/>
          <cell r="EO220"/>
          <cell r="EP220"/>
          <cell r="EQ220"/>
          <cell r="ER220"/>
          <cell r="ES220"/>
          <cell r="ET220"/>
          <cell r="EU220"/>
          <cell r="EV220"/>
          <cell r="EW220"/>
          <cell r="EX220"/>
          <cell r="EY220"/>
          <cell r="EZ220"/>
          <cell r="FA220"/>
          <cell r="FB220"/>
          <cell r="FC220"/>
          <cell r="FD220"/>
          <cell r="FE220"/>
          <cell r="FF220"/>
          <cell r="FG220"/>
          <cell r="FH220"/>
          <cell r="FI220"/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/>
          <cell r="AB221"/>
          <cell r="AC221"/>
          <cell r="AD221"/>
          <cell r="AE221"/>
          <cell r="AF221"/>
          <cell r="AG221"/>
          <cell r="AH221"/>
          <cell r="AI221"/>
          <cell r="AJ221"/>
          <cell r="AK221"/>
          <cell r="AL221"/>
          <cell r="AM221"/>
          <cell r="AN221"/>
          <cell r="AO221"/>
          <cell r="AP221"/>
          <cell r="AQ221"/>
          <cell r="AR221"/>
          <cell r="AS221"/>
          <cell r="AT221"/>
          <cell r="AU221"/>
          <cell r="AV221"/>
          <cell r="AW221"/>
          <cell r="AX221"/>
          <cell r="AY221"/>
          <cell r="AZ221"/>
          <cell r="BA221"/>
          <cell r="BB221"/>
          <cell r="BC221"/>
          <cell r="BD221"/>
          <cell r="BE221"/>
          <cell r="BF221"/>
          <cell r="BG221"/>
          <cell r="BH221"/>
          <cell r="BI221"/>
          <cell r="BJ221"/>
          <cell r="BK221"/>
          <cell r="BL221"/>
          <cell r="BM221"/>
          <cell r="BN221"/>
          <cell r="BO221"/>
          <cell r="BP221"/>
          <cell r="BQ221"/>
          <cell r="BR221"/>
          <cell r="BS221"/>
          <cell r="BT221"/>
          <cell r="BU221"/>
          <cell r="BV221"/>
          <cell r="BW221"/>
          <cell r="BX221"/>
          <cell r="BY221"/>
          <cell r="BZ221"/>
          <cell r="CA221"/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/>
          <cell r="CN221"/>
          <cell r="CO221"/>
          <cell r="CP221"/>
          <cell r="CQ221"/>
          <cell r="CR221"/>
          <cell r="CS221"/>
          <cell r="CT221"/>
          <cell r="CU221"/>
          <cell r="CV221"/>
          <cell r="CW221"/>
          <cell r="CX221"/>
          <cell r="CY221"/>
          <cell r="CZ221"/>
          <cell r="DA221"/>
          <cell r="DB221"/>
          <cell r="DC221"/>
          <cell r="DD221"/>
          <cell r="DE221"/>
          <cell r="DF221"/>
          <cell r="DG221"/>
          <cell r="DH221"/>
          <cell r="DI221"/>
          <cell r="DJ221"/>
          <cell r="DK221"/>
          <cell r="DL221"/>
          <cell r="DM221"/>
          <cell r="DN221"/>
          <cell r="DO221"/>
          <cell r="DP221"/>
          <cell r="DQ221"/>
          <cell r="DR221"/>
          <cell r="DS221"/>
          <cell r="DT221"/>
          <cell r="DU221"/>
          <cell r="DV221"/>
          <cell r="DW221"/>
          <cell r="DX221"/>
          <cell r="DY221"/>
          <cell r="DZ221"/>
          <cell r="EA221"/>
          <cell r="EB221"/>
          <cell r="EC221"/>
          <cell r="ED221"/>
          <cell r="EE221"/>
          <cell r="EF221"/>
          <cell r="EG221"/>
          <cell r="EH221"/>
          <cell r="EI221"/>
          <cell r="EJ221"/>
          <cell r="EK221"/>
          <cell r="EL221"/>
          <cell r="EM221"/>
          <cell r="EN221"/>
          <cell r="EO221"/>
          <cell r="EP221"/>
          <cell r="EQ221"/>
          <cell r="ER221"/>
          <cell r="ES221"/>
          <cell r="ET221"/>
          <cell r="EU221"/>
          <cell r="EV221"/>
          <cell r="EW221"/>
          <cell r="EX221"/>
          <cell r="EY221"/>
          <cell r="EZ221"/>
          <cell r="FA221"/>
          <cell r="FB221"/>
          <cell r="FC221"/>
          <cell r="FD221"/>
          <cell r="FE221"/>
          <cell r="FF221"/>
          <cell r="FG221"/>
          <cell r="FH221"/>
          <cell r="FI221"/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/>
          <cell r="AB222"/>
          <cell r="AC222"/>
          <cell r="AD222"/>
          <cell r="AE222"/>
          <cell r="AF222"/>
          <cell r="AG222"/>
          <cell r="AH222"/>
          <cell r="AI222"/>
          <cell r="AJ222"/>
          <cell r="AK222"/>
          <cell r="AL222"/>
          <cell r="AM222"/>
          <cell r="AN222"/>
          <cell r="AO222"/>
          <cell r="AP222"/>
          <cell r="AQ222"/>
          <cell r="AR222"/>
          <cell r="AS222"/>
          <cell r="AT222"/>
          <cell r="AU222"/>
          <cell r="AV222"/>
          <cell r="AW222"/>
          <cell r="AX222"/>
          <cell r="AY222"/>
          <cell r="AZ222"/>
          <cell r="BA222"/>
          <cell r="BB222"/>
          <cell r="BC222"/>
          <cell r="BD222"/>
          <cell r="BE222"/>
          <cell r="BF222"/>
          <cell r="BG222"/>
          <cell r="BH222"/>
          <cell r="BI222"/>
          <cell r="BJ222"/>
          <cell r="BK222"/>
          <cell r="BL222"/>
          <cell r="BM222"/>
          <cell r="BN222"/>
          <cell r="BO222"/>
          <cell r="BP222"/>
          <cell r="BQ222"/>
          <cell r="BR222"/>
          <cell r="BS222"/>
          <cell r="BT222"/>
          <cell r="BU222"/>
          <cell r="BV222"/>
          <cell r="BW222"/>
          <cell r="BX222"/>
          <cell r="BY222"/>
          <cell r="BZ222"/>
          <cell r="CA222"/>
          <cell r="CB222"/>
          <cell r="CC222"/>
          <cell r="CD222"/>
          <cell r="CE222"/>
          <cell r="CF222"/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/>
          <cell r="CP222"/>
          <cell r="CQ222"/>
          <cell r="CR222"/>
          <cell r="CS222"/>
          <cell r="CT222"/>
          <cell r="CU222"/>
          <cell r="CV222"/>
          <cell r="CW222"/>
          <cell r="CX222"/>
          <cell r="CY222"/>
          <cell r="CZ222"/>
          <cell r="DA222"/>
          <cell r="DB222"/>
          <cell r="DC222"/>
          <cell r="DD222"/>
          <cell r="DE222"/>
          <cell r="DF222"/>
          <cell r="DG222"/>
          <cell r="DH222"/>
          <cell r="DI222"/>
          <cell r="DJ222"/>
          <cell r="DK222"/>
          <cell r="DL222"/>
          <cell r="DM222"/>
          <cell r="DN222"/>
          <cell r="DO222"/>
          <cell r="DP222"/>
          <cell r="DQ222"/>
          <cell r="DR222"/>
          <cell r="DS222"/>
          <cell r="DT222"/>
          <cell r="DU222"/>
          <cell r="DV222"/>
          <cell r="DW222"/>
          <cell r="DX222"/>
          <cell r="DY222"/>
          <cell r="DZ222"/>
          <cell r="EA222"/>
          <cell r="EB222"/>
          <cell r="EC222"/>
          <cell r="ED222"/>
          <cell r="EE222"/>
          <cell r="EF222"/>
          <cell r="EG222"/>
          <cell r="EH222"/>
          <cell r="EI222"/>
          <cell r="EJ222"/>
          <cell r="EK222"/>
          <cell r="EL222"/>
          <cell r="EM222"/>
          <cell r="EN222"/>
          <cell r="EO222"/>
          <cell r="EP222"/>
          <cell r="EQ222"/>
          <cell r="ER222"/>
          <cell r="ES222"/>
          <cell r="ET222"/>
          <cell r="EU222"/>
          <cell r="EV222"/>
          <cell r="EW222"/>
          <cell r="EX222"/>
          <cell r="EY222"/>
          <cell r="EZ222"/>
          <cell r="FA222"/>
          <cell r="FB222"/>
          <cell r="FC222"/>
          <cell r="FD222"/>
          <cell r="FE222"/>
          <cell r="FF222"/>
          <cell r="FG222"/>
          <cell r="FH222"/>
          <cell r="FI222"/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/>
          <cell r="AB223"/>
          <cell r="AC223"/>
          <cell r="AD223"/>
          <cell r="AE223"/>
          <cell r="AF223"/>
          <cell r="AG223"/>
          <cell r="AH223"/>
          <cell r="AI223"/>
          <cell r="AJ223"/>
          <cell r="AK223"/>
          <cell r="AL223"/>
          <cell r="AM223"/>
          <cell r="AN223"/>
          <cell r="AO223"/>
          <cell r="AP223"/>
          <cell r="AQ223"/>
          <cell r="AR223"/>
          <cell r="AS223"/>
          <cell r="AT223"/>
          <cell r="AU223"/>
          <cell r="AV223"/>
          <cell r="AW223"/>
          <cell r="AX223"/>
          <cell r="AY223"/>
          <cell r="AZ223"/>
          <cell r="BA223"/>
          <cell r="BB223"/>
          <cell r="BC223"/>
          <cell r="BD223"/>
          <cell r="BE223"/>
          <cell r="BF223"/>
          <cell r="BG223"/>
          <cell r="BH223"/>
          <cell r="BI223"/>
          <cell r="BJ223"/>
          <cell r="BK223"/>
          <cell r="BL223"/>
          <cell r="BM223"/>
          <cell r="BN223"/>
          <cell r="BO223"/>
          <cell r="BP223"/>
          <cell r="BQ223"/>
          <cell r="BR223"/>
          <cell r="BS223"/>
          <cell r="BT223"/>
          <cell r="BU223"/>
          <cell r="BV223"/>
          <cell r="BW223"/>
          <cell r="BX223"/>
          <cell r="BY223"/>
          <cell r="BZ223"/>
          <cell r="CA223"/>
          <cell r="CB223"/>
          <cell r="CC223"/>
          <cell r="CD223"/>
          <cell r="CE223"/>
          <cell r="CF223"/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/>
          <cell r="CP223"/>
          <cell r="CQ223"/>
          <cell r="CR223"/>
          <cell r="CS223"/>
          <cell r="CT223"/>
          <cell r="CU223"/>
          <cell r="CV223"/>
          <cell r="CW223"/>
          <cell r="CX223"/>
          <cell r="CY223"/>
          <cell r="CZ223"/>
          <cell r="DA223"/>
          <cell r="DB223"/>
          <cell r="DC223"/>
          <cell r="DD223"/>
          <cell r="DE223"/>
          <cell r="DF223"/>
          <cell r="DG223"/>
          <cell r="DH223"/>
          <cell r="DI223"/>
          <cell r="DJ223"/>
          <cell r="DK223"/>
          <cell r="DL223"/>
          <cell r="DM223"/>
          <cell r="DN223"/>
          <cell r="DO223"/>
          <cell r="DP223"/>
          <cell r="DQ223"/>
          <cell r="DR223"/>
          <cell r="DS223"/>
          <cell r="DT223"/>
          <cell r="DU223"/>
          <cell r="DV223"/>
          <cell r="DW223"/>
          <cell r="DX223"/>
          <cell r="DY223"/>
          <cell r="DZ223"/>
          <cell r="EA223"/>
          <cell r="EB223"/>
          <cell r="EC223"/>
          <cell r="ED223"/>
          <cell r="EE223"/>
          <cell r="EF223"/>
          <cell r="EG223"/>
          <cell r="EH223"/>
          <cell r="EI223"/>
          <cell r="EJ223"/>
          <cell r="EK223"/>
          <cell r="EL223"/>
          <cell r="EM223"/>
          <cell r="EN223"/>
          <cell r="EO223"/>
          <cell r="EP223"/>
          <cell r="EQ223"/>
          <cell r="ER223"/>
          <cell r="ES223"/>
          <cell r="ET223"/>
          <cell r="EU223"/>
          <cell r="EV223"/>
          <cell r="EW223"/>
          <cell r="EX223"/>
          <cell r="EY223"/>
          <cell r="EZ223"/>
          <cell r="FA223"/>
          <cell r="FB223"/>
          <cell r="FC223"/>
          <cell r="FD223"/>
          <cell r="FE223"/>
          <cell r="FF223"/>
          <cell r="FG223"/>
          <cell r="FH223"/>
          <cell r="FI223"/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/>
          <cell r="AB228"/>
          <cell r="AC228"/>
          <cell r="AD228"/>
          <cell r="AE228"/>
          <cell r="AF228"/>
          <cell r="AG228"/>
          <cell r="AH228"/>
          <cell r="AI228"/>
          <cell r="AJ228"/>
          <cell r="AK228"/>
          <cell r="AL228"/>
          <cell r="AM228"/>
          <cell r="AN228"/>
          <cell r="AO228"/>
          <cell r="AP228"/>
          <cell r="AQ228"/>
          <cell r="AR228"/>
          <cell r="AS228"/>
          <cell r="AT228"/>
          <cell r="AU228"/>
          <cell r="AV228"/>
          <cell r="AW228"/>
          <cell r="AX228"/>
          <cell r="AY228"/>
          <cell r="AZ228"/>
          <cell r="BA228"/>
          <cell r="BB228"/>
          <cell r="BC228"/>
          <cell r="BD228"/>
          <cell r="BE228"/>
          <cell r="BF228"/>
          <cell r="BG228"/>
          <cell r="BH228"/>
          <cell r="BI228"/>
          <cell r="BJ228"/>
          <cell r="BK228"/>
          <cell r="BL228"/>
          <cell r="BM228"/>
          <cell r="BN228"/>
          <cell r="BO228"/>
          <cell r="BP228"/>
          <cell r="BQ228"/>
          <cell r="BR228"/>
          <cell r="BS228"/>
          <cell r="BT228"/>
          <cell r="BU228"/>
          <cell r="BV228"/>
          <cell r="BW228"/>
          <cell r="BX228"/>
          <cell r="BY228"/>
          <cell r="BZ228"/>
          <cell r="CA228"/>
          <cell r="CB228"/>
          <cell r="CC228"/>
          <cell r="CD228"/>
          <cell r="CE228"/>
          <cell r="CF228"/>
          <cell r="CG228"/>
          <cell r="CH228"/>
          <cell r="CI228"/>
          <cell r="CJ228"/>
          <cell r="CK228"/>
          <cell r="CL228"/>
          <cell r="CM228"/>
          <cell r="CN228"/>
          <cell r="CO228"/>
          <cell r="CP228"/>
          <cell r="CQ228"/>
          <cell r="CR228"/>
          <cell r="CS228"/>
          <cell r="CT228"/>
          <cell r="CU228"/>
          <cell r="CV228"/>
          <cell r="CW228"/>
          <cell r="CX228"/>
          <cell r="CY228"/>
          <cell r="CZ228"/>
          <cell r="DA228"/>
          <cell r="DB228"/>
          <cell r="DC228"/>
          <cell r="DD228"/>
          <cell r="DE228"/>
          <cell r="DF228"/>
          <cell r="DG228"/>
          <cell r="DH228"/>
          <cell r="DI228"/>
          <cell r="DJ228"/>
          <cell r="DK228"/>
          <cell r="DL228"/>
          <cell r="DM228"/>
          <cell r="DN228"/>
          <cell r="DO228"/>
          <cell r="DP228"/>
          <cell r="DQ228"/>
          <cell r="DR228"/>
          <cell r="DS228"/>
          <cell r="DT228"/>
          <cell r="DU228"/>
          <cell r="DV228"/>
          <cell r="DW228"/>
          <cell r="DX228"/>
          <cell r="DY228"/>
          <cell r="DZ228"/>
          <cell r="EA228"/>
          <cell r="EB228"/>
          <cell r="EC228"/>
          <cell r="ED228"/>
          <cell r="EE228"/>
          <cell r="EF228"/>
          <cell r="EG228"/>
          <cell r="EH228"/>
          <cell r="EI228"/>
          <cell r="EJ228"/>
          <cell r="EK228"/>
          <cell r="EL228"/>
          <cell r="EM228"/>
          <cell r="EN228"/>
          <cell r="EO228"/>
          <cell r="EP228"/>
          <cell r="EQ228"/>
          <cell r="ER228"/>
          <cell r="ES228"/>
          <cell r="ET228"/>
          <cell r="EU228"/>
          <cell r="EV228"/>
        </row>
        <row r="229">
          <cell r="V229" t="str">
            <v>PROJECTED STREET</v>
          </cell>
          <cell r="X229">
            <v>36122.220141999998</v>
          </cell>
          <cell r="AA229"/>
          <cell r="AB229"/>
          <cell r="AC229"/>
          <cell r="AD229"/>
          <cell r="AE229"/>
          <cell r="AF229"/>
          <cell r="AG229"/>
          <cell r="AH229"/>
          <cell r="AI229"/>
          <cell r="AJ229"/>
          <cell r="AK229"/>
          <cell r="AL229"/>
          <cell r="AM229"/>
          <cell r="AN229"/>
          <cell r="AO229"/>
          <cell r="AP229"/>
          <cell r="AQ229"/>
          <cell r="AR229"/>
          <cell r="AS229"/>
          <cell r="AT229"/>
          <cell r="AU229"/>
          <cell r="AV229"/>
          <cell r="AW229"/>
          <cell r="AX229"/>
          <cell r="AY229"/>
          <cell r="AZ229"/>
          <cell r="BA229"/>
          <cell r="BB229"/>
          <cell r="BC229"/>
          <cell r="BD229"/>
          <cell r="BE229"/>
          <cell r="BF229"/>
          <cell r="BG229"/>
          <cell r="BH229"/>
          <cell r="BI229"/>
          <cell r="BJ229"/>
          <cell r="BK229"/>
          <cell r="BL229"/>
          <cell r="BM229"/>
          <cell r="BN229"/>
          <cell r="BO229"/>
          <cell r="BP229"/>
          <cell r="BQ229"/>
          <cell r="BR229"/>
          <cell r="BS229"/>
          <cell r="BT229"/>
          <cell r="BU229"/>
          <cell r="BV229"/>
          <cell r="BW229"/>
          <cell r="BX229"/>
          <cell r="BY229"/>
          <cell r="BZ229"/>
          <cell r="CA229"/>
          <cell r="CB229"/>
          <cell r="CC229"/>
          <cell r="CD229"/>
          <cell r="CE229"/>
          <cell r="CF229"/>
          <cell r="CG229"/>
          <cell r="CH229"/>
          <cell r="CI229"/>
          <cell r="CJ229"/>
          <cell r="CK229"/>
          <cell r="CL229"/>
          <cell r="CM229"/>
          <cell r="CN229"/>
          <cell r="CO229"/>
          <cell r="CP229"/>
          <cell r="CQ229"/>
          <cell r="CR229"/>
          <cell r="CS229"/>
          <cell r="CT229"/>
          <cell r="CU229"/>
          <cell r="CV229"/>
          <cell r="CW229"/>
          <cell r="CX229"/>
          <cell r="CY229"/>
          <cell r="CZ229"/>
          <cell r="DA229"/>
          <cell r="DB229"/>
          <cell r="DC229"/>
          <cell r="DD229"/>
          <cell r="DE229"/>
          <cell r="DF229"/>
          <cell r="DG229"/>
          <cell r="DH229"/>
          <cell r="DI229"/>
          <cell r="DJ229"/>
          <cell r="DK229"/>
          <cell r="DL229"/>
          <cell r="DM229"/>
          <cell r="DN229"/>
          <cell r="DO229"/>
          <cell r="DP229"/>
          <cell r="DQ229"/>
          <cell r="DR229"/>
          <cell r="DS229"/>
          <cell r="DT229"/>
          <cell r="DU229"/>
          <cell r="DV229"/>
          <cell r="DW229"/>
          <cell r="DX229"/>
          <cell r="DY229"/>
          <cell r="DZ229"/>
          <cell r="EA229"/>
          <cell r="EB229"/>
          <cell r="EC229"/>
          <cell r="ED229"/>
          <cell r="EE229"/>
          <cell r="EF229"/>
          <cell r="EG229"/>
          <cell r="EH229"/>
          <cell r="EI229"/>
          <cell r="EJ229"/>
          <cell r="EK229"/>
          <cell r="EL229"/>
          <cell r="EM229"/>
          <cell r="EN229"/>
          <cell r="EO229"/>
          <cell r="EP229"/>
          <cell r="EQ229"/>
          <cell r="ER229"/>
          <cell r="ES229"/>
          <cell r="ET229"/>
          <cell r="EU229"/>
          <cell r="EV229"/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/>
          <cell r="AB232"/>
          <cell r="AC232"/>
          <cell r="AD232"/>
          <cell r="AE232"/>
          <cell r="AF232"/>
          <cell r="AG232"/>
          <cell r="AH232"/>
          <cell r="AI232"/>
          <cell r="AJ232"/>
          <cell r="AK232"/>
          <cell r="AL232"/>
          <cell r="AM232"/>
          <cell r="AN232"/>
          <cell r="AO232"/>
          <cell r="AP232"/>
          <cell r="AQ232"/>
          <cell r="AR232"/>
          <cell r="AS232"/>
          <cell r="AT232"/>
          <cell r="AU232"/>
          <cell r="AV232"/>
          <cell r="AW232"/>
          <cell r="AX232"/>
          <cell r="AY232"/>
          <cell r="AZ232"/>
          <cell r="BA232"/>
          <cell r="BB232"/>
          <cell r="BC232"/>
          <cell r="BD232"/>
          <cell r="BE232"/>
          <cell r="BF232"/>
          <cell r="BG232"/>
          <cell r="BH232"/>
          <cell r="BI232"/>
          <cell r="BJ232"/>
          <cell r="BK232"/>
          <cell r="BL232"/>
          <cell r="BM232"/>
          <cell r="BN232"/>
          <cell r="BO232"/>
          <cell r="BP232"/>
          <cell r="BQ232"/>
          <cell r="BR232"/>
          <cell r="BS232"/>
          <cell r="BT232"/>
          <cell r="BU232"/>
          <cell r="BV232"/>
          <cell r="BW232"/>
          <cell r="BX232"/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/>
          <cell r="CP232"/>
          <cell r="CQ232"/>
          <cell r="CR232"/>
          <cell r="CS232"/>
          <cell r="CT232"/>
          <cell r="CU232"/>
          <cell r="CV232"/>
          <cell r="CW232"/>
          <cell r="CX232"/>
          <cell r="CY232"/>
          <cell r="CZ232"/>
          <cell r="DA232"/>
          <cell r="DB232"/>
          <cell r="DC232"/>
          <cell r="DD232"/>
          <cell r="DE232"/>
          <cell r="DF232"/>
          <cell r="DG232"/>
          <cell r="DH232"/>
          <cell r="DI232"/>
          <cell r="DJ232"/>
          <cell r="DK232"/>
          <cell r="DL232"/>
          <cell r="DM232"/>
          <cell r="DN232"/>
          <cell r="DO232"/>
          <cell r="DP232"/>
          <cell r="DQ232"/>
          <cell r="DR232"/>
          <cell r="DS232"/>
          <cell r="DT232"/>
          <cell r="DU232"/>
          <cell r="DV232"/>
          <cell r="DW232"/>
          <cell r="DX232"/>
          <cell r="DY232"/>
          <cell r="DZ232"/>
          <cell r="EA232"/>
          <cell r="EB232"/>
          <cell r="EC232"/>
          <cell r="ED232"/>
          <cell r="EE232"/>
          <cell r="EF232"/>
          <cell r="EG232"/>
          <cell r="EH232"/>
          <cell r="EI232"/>
          <cell r="EJ232"/>
          <cell r="EK232"/>
          <cell r="EL232"/>
          <cell r="EM232"/>
          <cell r="EN232"/>
          <cell r="EO232"/>
          <cell r="EP232"/>
          <cell r="EQ232"/>
          <cell r="ER232"/>
          <cell r="ES232"/>
          <cell r="ET232"/>
          <cell r="EU232"/>
          <cell r="EV232"/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/>
          <cell r="AB233"/>
          <cell r="AC233"/>
          <cell r="AD233"/>
          <cell r="AE233"/>
          <cell r="AF233"/>
          <cell r="AG233"/>
          <cell r="AH233"/>
          <cell r="AI233"/>
          <cell r="AJ233"/>
          <cell r="AK233"/>
          <cell r="AL233"/>
          <cell r="AM233"/>
          <cell r="AN233"/>
          <cell r="AO233"/>
          <cell r="AP233"/>
          <cell r="AQ233"/>
          <cell r="AR233"/>
          <cell r="AS233"/>
          <cell r="AT233"/>
          <cell r="AU233"/>
          <cell r="AV233"/>
          <cell r="AW233"/>
          <cell r="AX233"/>
          <cell r="AY233"/>
          <cell r="AZ233"/>
          <cell r="BA233"/>
          <cell r="BB233"/>
          <cell r="BC233"/>
          <cell r="BD233"/>
          <cell r="BE233"/>
          <cell r="BF233"/>
          <cell r="BG233"/>
          <cell r="BH233"/>
          <cell r="BI233"/>
          <cell r="BJ233"/>
          <cell r="BK233"/>
          <cell r="BL233"/>
          <cell r="BM233"/>
          <cell r="BN233"/>
          <cell r="BO233"/>
          <cell r="BP233"/>
          <cell r="BQ233"/>
          <cell r="BR233"/>
          <cell r="BS233"/>
          <cell r="BT233"/>
          <cell r="BU233"/>
          <cell r="BV233"/>
          <cell r="BW233"/>
          <cell r="BX233"/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/>
          <cell r="CP233"/>
          <cell r="CQ233"/>
          <cell r="CR233"/>
          <cell r="CS233"/>
          <cell r="CT233"/>
          <cell r="CU233"/>
          <cell r="CV233"/>
          <cell r="CW233"/>
          <cell r="CX233"/>
          <cell r="CY233"/>
          <cell r="CZ233"/>
          <cell r="DA233"/>
          <cell r="DB233"/>
          <cell r="DC233"/>
          <cell r="DD233"/>
          <cell r="DE233"/>
          <cell r="DF233"/>
          <cell r="DG233"/>
          <cell r="DH233"/>
          <cell r="DI233"/>
          <cell r="DJ233"/>
          <cell r="DK233"/>
          <cell r="DL233"/>
          <cell r="DM233"/>
          <cell r="DN233"/>
          <cell r="DO233"/>
          <cell r="DP233"/>
          <cell r="DQ233"/>
          <cell r="DR233"/>
          <cell r="DS233"/>
          <cell r="DT233"/>
          <cell r="DU233"/>
          <cell r="DV233"/>
          <cell r="DW233"/>
          <cell r="DX233"/>
          <cell r="DY233"/>
          <cell r="DZ233"/>
          <cell r="EA233"/>
          <cell r="EB233"/>
          <cell r="EC233"/>
          <cell r="ED233"/>
          <cell r="EE233"/>
          <cell r="EF233"/>
          <cell r="EG233"/>
          <cell r="EH233"/>
          <cell r="EI233"/>
          <cell r="EJ233"/>
          <cell r="EK233"/>
          <cell r="EL233"/>
          <cell r="EM233"/>
          <cell r="EN233"/>
          <cell r="EO233"/>
          <cell r="EP233"/>
          <cell r="EQ233"/>
          <cell r="ER233"/>
          <cell r="ES233"/>
          <cell r="ET233"/>
          <cell r="EU233"/>
          <cell r="EV233"/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/>
          <cell r="AB234"/>
          <cell r="AC234"/>
          <cell r="AD234"/>
          <cell r="AE234"/>
          <cell r="AF234"/>
          <cell r="AG234"/>
          <cell r="AH234"/>
          <cell r="AI234"/>
          <cell r="AJ234"/>
          <cell r="AK234"/>
          <cell r="AL234"/>
          <cell r="AM234"/>
          <cell r="AN234"/>
          <cell r="AO234"/>
          <cell r="AP234"/>
          <cell r="AQ234"/>
          <cell r="AR234"/>
          <cell r="AS234"/>
          <cell r="AT234"/>
          <cell r="AU234"/>
          <cell r="AV234"/>
          <cell r="AW234"/>
          <cell r="AX234"/>
          <cell r="AY234"/>
          <cell r="AZ234"/>
          <cell r="BA234"/>
          <cell r="BB234"/>
          <cell r="BC234"/>
          <cell r="BD234"/>
          <cell r="BE234"/>
          <cell r="BF234"/>
          <cell r="BG234"/>
          <cell r="BH234"/>
          <cell r="BI234"/>
          <cell r="BJ234"/>
          <cell r="BK234"/>
          <cell r="BL234"/>
          <cell r="BM234"/>
          <cell r="BN234"/>
          <cell r="BO234"/>
          <cell r="BP234"/>
          <cell r="BQ234"/>
          <cell r="BR234"/>
          <cell r="BS234"/>
          <cell r="BT234"/>
          <cell r="BU234"/>
          <cell r="BV234"/>
          <cell r="BW234"/>
          <cell r="BX234"/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/>
          <cell r="CP234"/>
          <cell r="CQ234"/>
          <cell r="CR234"/>
          <cell r="CS234"/>
          <cell r="CT234"/>
          <cell r="CU234"/>
          <cell r="CV234"/>
          <cell r="CW234"/>
          <cell r="CX234"/>
          <cell r="CY234"/>
          <cell r="CZ234"/>
          <cell r="DA234"/>
          <cell r="DB234"/>
          <cell r="DC234"/>
          <cell r="DD234"/>
          <cell r="DE234"/>
          <cell r="DF234"/>
          <cell r="DG234"/>
          <cell r="DH234"/>
          <cell r="DI234"/>
          <cell r="DJ234"/>
          <cell r="DK234"/>
          <cell r="DL234"/>
          <cell r="DM234"/>
          <cell r="DN234"/>
          <cell r="DO234"/>
          <cell r="DP234"/>
          <cell r="DQ234"/>
          <cell r="DR234"/>
          <cell r="DS234"/>
          <cell r="DT234"/>
          <cell r="DU234"/>
          <cell r="DV234"/>
          <cell r="DW234"/>
          <cell r="DX234"/>
          <cell r="DY234"/>
          <cell r="DZ234"/>
          <cell r="EA234"/>
          <cell r="EB234"/>
          <cell r="EC234"/>
          <cell r="ED234"/>
          <cell r="EE234"/>
          <cell r="EF234"/>
          <cell r="EG234"/>
          <cell r="EH234"/>
          <cell r="EI234"/>
          <cell r="EJ234"/>
          <cell r="EK234"/>
          <cell r="EL234"/>
          <cell r="EM234"/>
          <cell r="EN234"/>
          <cell r="EO234"/>
          <cell r="EP234"/>
          <cell r="EQ234"/>
          <cell r="ER234"/>
          <cell r="ES234"/>
          <cell r="ET234"/>
          <cell r="EU234"/>
          <cell r="EV234"/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/>
          <cell r="AB235"/>
          <cell r="AC235"/>
          <cell r="AD235"/>
          <cell r="AE235"/>
          <cell r="AF235"/>
          <cell r="AG235"/>
          <cell r="AH235"/>
          <cell r="AI235"/>
          <cell r="AJ235"/>
          <cell r="AK235"/>
          <cell r="AL235"/>
          <cell r="AM235"/>
          <cell r="AN235"/>
          <cell r="AO235"/>
          <cell r="AP235"/>
          <cell r="AQ235"/>
          <cell r="AR235"/>
          <cell r="AS235"/>
          <cell r="AT235"/>
          <cell r="AU235"/>
          <cell r="AV235"/>
          <cell r="AW235"/>
          <cell r="AX235"/>
          <cell r="AY235"/>
          <cell r="AZ235"/>
          <cell r="BA235"/>
          <cell r="BB235"/>
          <cell r="BC235"/>
          <cell r="BD235"/>
          <cell r="BE235"/>
          <cell r="BF235"/>
          <cell r="BG235"/>
          <cell r="BH235"/>
          <cell r="BI235"/>
          <cell r="BJ235"/>
          <cell r="BK235"/>
          <cell r="BL235"/>
          <cell r="BM235"/>
          <cell r="BN235"/>
          <cell r="BO235"/>
          <cell r="BP235"/>
          <cell r="BQ235"/>
          <cell r="BR235"/>
          <cell r="BS235"/>
          <cell r="BT235"/>
          <cell r="BU235"/>
          <cell r="BV235"/>
          <cell r="BW235"/>
          <cell r="BX235"/>
          <cell r="BY235"/>
          <cell r="BZ235"/>
          <cell r="CA235"/>
          <cell r="CB235"/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/>
          <cell r="CW235"/>
          <cell r="CX235"/>
          <cell r="CY235"/>
          <cell r="CZ235"/>
          <cell r="DA235"/>
          <cell r="DB235"/>
          <cell r="DC235"/>
          <cell r="DD235"/>
          <cell r="DE235"/>
          <cell r="DF235"/>
          <cell r="DG235"/>
          <cell r="DH235"/>
          <cell r="DI235"/>
          <cell r="DJ235"/>
          <cell r="DK235"/>
          <cell r="DL235"/>
          <cell r="DM235"/>
          <cell r="DN235"/>
          <cell r="DO235"/>
          <cell r="DP235"/>
          <cell r="DQ235"/>
          <cell r="DR235"/>
          <cell r="DS235"/>
          <cell r="DT235"/>
          <cell r="DU235"/>
          <cell r="DV235"/>
          <cell r="DW235"/>
          <cell r="DX235"/>
          <cell r="DY235"/>
          <cell r="DZ235"/>
          <cell r="EA235"/>
          <cell r="EB235"/>
          <cell r="EC235"/>
          <cell r="ED235"/>
          <cell r="EE235"/>
          <cell r="EF235"/>
          <cell r="EG235"/>
          <cell r="EH235"/>
          <cell r="EI235"/>
          <cell r="EJ235"/>
          <cell r="EK235"/>
          <cell r="EL235"/>
          <cell r="EM235"/>
          <cell r="EN235"/>
          <cell r="EO235"/>
          <cell r="EP235"/>
          <cell r="EQ235"/>
          <cell r="ER235"/>
          <cell r="ES235"/>
          <cell r="ET235"/>
          <cell r="EU235"/>
          <cell r="EV235"/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/>
          <cell r="AB236"/>
          <cell r="AC236"/>
          <cell r="AD236"/>
          <cell r="AE236"/>
          <cell r="AF236"/>
          <cell r="AG236"/>
          <cell r="AH236"/>
          <cell r="AI236"/>
          <cell r="AJ236"/>
          <cell r="AK236"/>
          <cell r="AL236"/>
          <cell r="AM236"/>
          <cell r="AN236"/>
          <cell r="AO236"/>
          <cell r="AP236"/>
          <cell r="AQ236"/>
          <cell r="AR236"/>
          <cell r="AS236"/>
          <cell r="AT236"/>
          <cell r="AU236"/>
          <cell r="AV236"/>
          <cell r="AW236"/>
          <cell r="AX236"/>
          <cell r="AY236"/>
          <cell r="AZ236"/>
          <cell r="BA236"/>
          <cell r="BB236"/>
          <cell r="BC236"/>
          <cell r="BD236"/>
          <cell r="BE236"/>
          <cell r="BF236"/>
          <cell r="BG236"/>
          <cell r="BH236"/>
          <cell r="BI236"/>
          <cell r="BJ236"/>
          <cell r="BK236"/>
          <cell r="BL236"/>
          <cell r="BM236"/>
          <cell r="BN236"/>
          <cell r="BO236"/>
          <cell r="BP236"/>
          <cell r="BQ236"/>
          <cell r="BR236"/>
          <cell r="BS236"/>
          <cell r="BT236"/>
          <cell r="BU236"/>
          <cell r="BV236"/>
          <cell r="BW236"/>
          <cell r="BX236"/>
          <cell r="BY236"/>
          <cell r="BZ236"/>
          <cell r="CA236"/>
          <cell r="CB236"/>
          <cell r="CC236"/>
          <cell r="CD236"/>
          <cell r="CE236"/>
          <cell r="CF236"/>
          <cell r="CG236"/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/>
          <cell r="CY236"/>
          <cell r="CZ236"/>
          <cell r="DA236"/>
          <cell r="DB236"/>
          <cell r="DC236"/>
          <cell r="DD236"/>
          <cell r="DE236"/>
          <cell r="DF236"/>
          <cell r="DG236"/>
          <cell r="DH236"/>
          <cell r="DI236"/>
          <cell r="DJ236"/>
          <cell r="DK236"/>
          <cell r="DL236"/>
          <cell r="DM236"/>
          <cell r="DN236"/>
          <cell r="DO236"/>
          <cell r="DP236"/>
          <cell r="DQ236"/>
          <cell r="DR236"/>
          <cell r="DS236"/>
          <cell r="DT236"/>
          <cell r="DU236"/>
          <cell r="DV236"/>
          <cell r="DW236"/>
          <cell r="DX236"/>
          <cell r="DY236"/>
          <cell r="DZ236"/>
          <cell r="EA236"/>
          <cell r="EB236"/>
          <cell r="EC236"/>
          <cell r="ED236"/>
          <cell r="EE236"/>
          <cell r="EF236"/>
          <cell r="EG236"/>
          <cell r="EH236"/>
          <cell r="EI236"/>
          <cell r="EJ236"/>
          <cell r="EK236"/>
          <cell r="EL236"/>
          <cell r="EM236"/>
          <cell r="EN236"/>
          <cell r="EO236"/>
          <cell r="EP236"/>
          <cell r="EQ236"/>
          <cell r="ER236"/>
          <cell r="ES236"/>
          <cell r="ET236"/>
          <cell r="EU236"/>
          <cell r="EV236"/>
        </row>
        <row r="238">
          <cell r="T238" t="str">
            <v>BUDGET FORECAST</v>
          </cell>
          <cell r="AA238"/>
          <cell r="AB238"/>
          <cell r="AC238"/>
          <cell r="AD238"/>
          <cell r="AE238"/>
          <cell r="AF238"/>
          <cell r="AG238"/>
          <cell r="AH238"/>
          <cell r="AI238"/>
          <cell r="AJ238"/>
          <cell r="AK238"/>
          <cell r="AL238"/>
          <cell r="AM238"/>
          <cell r="AN238"/>
          <cell r="AO238"/>
          <cell r="AP238"/>
          <cell r="AQ238"/>
          <cell r="AR238"/>
          <cell r="AS238"/>
          <cell r="AT238"/>
          <cell r="AU238"/>
          <cell r="AV238"/>
          <cell r="AW238"/>
          <cell r="AX238"/>
          <cell r="AY238"/>
          <cell r="AZ238"/>
          <cell r="BA238"/>
          <cell r="BB238"/>
          <cell r="BC238"/>
          <cell r="BD238"/>
          <cell r="BE238"/>
          <cell r="BF238"/>
          <cell r="BG238"/>
          <cell r="BH238"/>
          <cell r="BI238"/>
          <cell r="BJ238"/>
          <cell r="BK238"/>
          <cell r="BL238"/>
          <cell r="BM238"/>
          <cell r="BN238"/>
          <cell r="BO238"/>
          <cell r="BP238"/>
          <cell r="BQ238"/>
          <cell r="BR238"/>
          <cell r="BS238"/>
          <cell r="BT238"/>
          <cell r="BU238"/>
          <cell r="BV238"/>
          <cell r="BW238"/>
          <cell r="BX238"/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/>
          <cell r="CP238"/>
          <cell r="CQ238"/>
          <cell r="CR238"/>
          <cell r="CS238"/>
          <cell r="CT238"/>
          <cell r="CU238"/>
          <cell r="CV238"/>
          <cell r="CW238"/>
          <cell r="CX238"/>
          <cell r="CY238"/>
          <cell r="CZ238"/>
          <cell r="DA238"/>
          <cell r="DB238"/>
          <cell r="DC238"/>
          <cell r="DD238"/>
          <cell r="DE238"/>
          <cell r="DF238"/>
          <cell r="DG238"/>
          <cell r="DH238"/>
          <cell r="DI238"/>
          <cell r="DJ238"/>
          <cell r="DK238"/>
          <cell r="DL238"/>
          <cell r="DM238"/>
          <cell r="DN238"/>
          <cell r="DO238"/>
          <cell r="DP238"/>
          <cell r="DQ238"/>
          <cell r="DR238"/>
          <cell r="DS238"/>
          <cell r="DT238"/>
          <cell r="DU238"/>
          <cell r="DV238"/>
          <cell r="DW238"/>
          <cell r="DX238"/>
          <cell r="DY238"/>
          <cell r="DZ238"/>
          <cell r="EA238"/>
          <cell r="EB238"/>
          <cell r="EC238"/>
          <cell r="ED238"/>
          <cell r="EE238"/>
          <cell r="EF238"/>
          <cell r="EG238"/>
          <cell r="EH238"/>
          <cell r="EI238"/>
          <cell r="EJ238"/>
          <cell r="EK238"/>
          <cell r="EL238"/>
          <cell r="EM238"/>
          <cell r="EN238"/>
          <cell r="EO238"/>
          <cell r="EP238"/>
          <cell r="EQ238"/>
          <cell r="ER238"/>
          <cell r="ES238"/>
          <cell r="ET238"/>
          <cell r="EU238"/>
          <cell r="EV238"/>
          <cell r="EW238"/>
          <cell r="EX238"/>
          <cell r="EY238"/>
          <cell r="EZ238"/>
          <cell r="FA238"/>
          <cell r="FB238"/>
          <cell r="FC238"/>
          <cell r="FD238"/>
          <cell r="FE238"/>
          <cell r="FF238"/>
          <cell r="FG238"/>
          <cell r="FH238"/>
          <cell r="FI238"/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/>
          <cell r="AB239"/>
          <cell r="AC239"/>
          <cell r="AD239"/>
          <cell r="AE239"/>
          <cell r="AF239"/>
          <cell r="AG239"/>
          <cell r="AH239"/>
          <cell r="AI239"/>
          <cell r="AJ239"/>
          <cell r="AK239"/>
          <cell r="AL239"/>
          <cell r="AM239"/>
          <cell r="AN239"/>
          <cell r="AO239"/>
          <cell r="AP239"/>
          <cell r="AQ239"/>
          <cell r="AR239"/>
          <cell r="AS239"/>
          <cell r="AT239"/>
          <cell r="AU239"/>
          <cell r="AV239"/>
          <cell r="AW239"/>
          <cell r="AX239"/>
          <cell r="AY239"/>
          <cell r="AZ239"/>
          <cell r="BA239"/>
          <cell r="BB239"/>
          <cell r="BC239"/>
          <cell r="BD239"/>
          <cell r="BE239"/>
          <cell r="BF239"/>
          <cell r="BG239"/>
          <cell r="BH239"/>
          <cell r="BI239"/>
          <cell r="BJ239"/>
          <cell r="BK239"/>
          <cell r="BL239"/>
          <cell r="BM239"/>
          <cell r="BN239"/>
          <cell r="BO239"/>
          <cell r="BP239"/>
          <cell r="BQ239"/>
          <cell r="BR239"/>
          <cell r="BS239"/>
          <cell r="BT239"/>
          <cell r="BU239"/>
          <cell r="BV239"/>
          <cell r="BW239"/>
          <cell r="BX239"/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/>
          <cell r="CP239"/>
          <cell r="CQ239"/>
          <cell r="CR239"/>
          <cell r="CS239"/>
          <cell r="CT239"/>
          <cell r="CU239"/>
          <cell r="CV239"/>
          <cell r="CW239"/>
          <cell r="CX239"/>
          <cell r="CY239"/>
          <cell r="CZ239"/>
          <cell r="DA239"/>
          <cell r="DB239"/>
          <cell r="DC239"/>
          <cell r="DD239"/>
          <cell r="DE239"/>
          <cell r="DF239"/>
          <cell r="DG239"/>
          <cell r="DH239"/>
          <cell r="DI239"/>
          <cell r="DJ239"/>
          <cell r="DK239"/>
          <cell r="DL239"/>
          <cell r="DM239"/>
          <cell r="DN239"/>
          <cell r="DO239"/>
          <cell r="DP239"/>
          <cell r="DQ239"/>
          <cell r="DR239"/>
          <cell r="DS239"/>
          <cell r="DT239"/>
          <cell r="DU239"/>
          <cell r="DV239"/>
          <cell r="DW239"/>
          <cell r="DX239"/>
          <cell r="DY239"/>
          <cell r="DZ239"/>
          <cell r="EA239"/>
          <cell r="EB239"/>
          <cell r="EC239"/>
          <cell r="ED239"/>
          <cell r="EE239"/>
          <cell r="EF239"/>
          <cell r="EG239"/>
          <cell r="EH239"/>
          <cell r="EI239"/>
          <cell r="EJ239"/>
          <cell r="EK239"/>
          <cell r="EL239"/>
          <cell r="EM239"/>
          <cell r="EN239"/>
          <cell r="EO239"/>
          <cell r="EP239"/>
          <cell r="EQ239"/>
          <cell r="ER239"/>
          <cell r="ES239"/>
          <cell r="ET239"/>
          <cell r="EU239"/>
          <cell r="EV239"/>
          <cell r="EW239"/>
          <cell r="EX239"/>
          <cell r="EY239"/>
          <cell r="EZ239"/>
          <cell r="FA239"/>
          <cell r="FB239"/>
          <cell r="FC239"/>
          <cell r="FD239"/>
          <cell r="FE239"/>
          <cell r="FF239"/>
          <cell r="FG239"/>
          <cell r="FH239"/>
          <cell r="FI239"/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/>
          <cell r="AB240"/>
          <cell r="AC240"/>
          <cell r="AD240"/>
          <cell r="AE240"/>
          <cell r="AF240"/>
          <cell r="AG240"/>
          <cell r="AH240"/>
          <cell r="AI240"/>
          <cell r="AJ240"/>
          <cell r="AK240"/>
          <cell r="AL240"/>
          <cell r="AM240"/>
          <cell r="AN240"/>
          <cell r="AO240"/>
          <cell r="AP240"/>
          <cell r="AQ240"/>
          <cell r="AR240"/>
          <cell r="AS240"/>
          <cell r="AT240"/>
          <cell r="AU240"/>
          <cell r="AV240"/>
          <cell r="AW240"/>
          <cell r="AX240"/>
          <cell r="AY240"/>
          <cell r="AZ240"/>
          <cell r="BA240"/>
          <cell r="BB240"/>
          <cell r="BC240"/>
          <cell r="BD240"/>
          <cell r="BE240"/>
          <cell r="BF240"/>
          <cell r="BG240"/>
          <cell r="BH240"/>
          <cell r="BI240"/>
          <cell r="BJ240"/>
          <cell r="BK240"/>
          <cell r="BL240"/>
          <cell r="BM240"/>
          <cell r="BN240"/>
          <cell r="BO240"/>
          <cell r="BP240"/>
          <cell r="BQ240"/>
          <cell r="BR240"/>
          <cell r="BS240"/>
          <cell r="BT240"/>
          <cell r="BU240"/>
          <cell r="BV240"/>
          <cell r="BW240"/>
          <cell r="BX240"/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/>
          <cell r="CP240"/>
          <cell r="CQ240"/>
          <cell r="CR240"/>
          <cell r="CS240"/>
          <cell r="CT240"/>
          <cell r="CU240"/>
          <cell r="CV240"/>
          <cell r="CW240"/>
          <cell r="CX240"/>
          <cell r="CY240"/>
          <cell r="CZ240"/>
          <cell r="DA240"/>
          <cell r="DB240"/>
          <cell r="DC240"/>
          <cell r="DD240"/>
          <cell r="DE240"/>
          <cell r="DF240"/>
          <cell r="DG240"/>
          <cell r="DH240"/>
          <cell r="DI240"/>
          <cell r="DJ240"/>
          <cell r="DK240"/>
          <cell r="DL240"/>
          <cell r="DM240"/>
          <cell r="DN240"/>
          <cell r="DO240"/>
          <cell r="DP240"/>
          <cell r="DQ240"/>
          <cell r="DR240"/>
          <cell r="DS240"/>
          <cell r="DT240"/>
          <cell r="DU240"/>
          <cell r="DV240"/>
          <cell r="DW240"/>
          <cell r="DX240"/>
          <cell r="DY240"/>
          <cell r="DZ240"/>
          <cell r="EA240"/>
          <cell r="EB240"/>
          <cell r="EC240"/>
          <cell r="ED240"/>
          <cell r="EE240"/>
          <cell r="EF240"/>
          <cell r="EG240"/>
          <cell r="EH240"/>
          <cell r="EI240"/>
          <cell r="EJ240"/>
          <cell r="EK240"/>
          <cell r="EL240"/>
          <cell r="EM240"/>
          <cell r="EN240"/>
          <cell r="EO240"/>
          <cell r="EP240"/>
          <cell r="EQ240"/>
          <cell r="ER240"/>
          <cell r="ES240"/>
          <cell r="ET240"/>
          <cell r="EU240"/>
          <cell r="EV240"/>
          <cell r="EW240"/>
          <cell r="EX240"/>
          <cell r="EY240"/>
          <cell r="EZ240"/>
          <cell r="FA240"/>
          <cell r="FB240"/>
          <cell r="FC240"/>
          <cell r="FD240"/>
          <cell r="FE240"/>
          <cell r="FF240"/>
          <cell r="FG240"/>
          <cell r="FH240"/>
          <cell r="FI240"/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/>
          <cell r="AB241"/>
          <cell r="AC241"/>
          <cell r="AD241"/>
          <cell r="AE241"/>
          <cell r="AF241"/>
          <cell r="AG241"/>
          <cell r="AH241"/>
          <cell r="AI241"/>
          <cell r="AJ241"/>
          <cell r="AK241"/>
          <cell r="AL241"/>
          <cell r="AM241"/>
          <cell r="AN241"/>
          <cell r="AO241"/>
          <cell r="AP241"/>
          <cell r="AQ241"/>
          <cell r="AR241"/>
          <cell r="AS241"/>
          <cell r="AT241"/>
          <cell r="AU241"/>
          <cell r="AV241"/>
          <cell r="AW241"/>
          <cell r="AX241"/>
          <cell r="AY241"/>
          <cell r="AZ241"/>
          <cell r="BA241"/>
          <cell r="BB241"/>
          <cell r="BC241"/>
          <cell r="BD241"/>
          <cell r="BE241"/>
          <cell r="BF241"/>
          <cell r="BG241"/>
          <cell r="BH241"/>
          <cell r="BI241"/>
          <cell r="BJ241"/>
          <cell r="BK241"/>
          <cell r="BL241"/>
          <cell r="BM241"/>
          <cell r="BN241"/>
          <cell r="BO241"/>
          <cell r="BP241"/>
          <cell r="BQ241"/>
          <cell r="BR241"/>
          <cell r="BS241"/>
          <cell r="BT241"/>
          <cell r="BU241"/>
          <cell r="BV241"/>
          <cell r="BW241"/>
          <cell r="BX241"/>
          <cell r="BY241"/>
          <cell r="BZ241"/>
          <cell r="CA241"/>
          <cell r="CB241"/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/>
          <cell r="CW241"/>
          <cell r="CX241"/>
          <cell r="CY241"/>
          <cell r="CZ241"/>
          <cell r="DA241"/>
          <cell r="DB241"/>
          <cell r="DC241"/>
          <cell r="DD241"/>
          <cell r="DE241"/>
          <cell r="DF241"/>
          <cell r="DG241"/>
          <cell r="DH241"/>
          <cell r="DI241"/>
          <cell r="DJ241"/>
          <cell r="DK241"/>
          <cell r="DL241"/>
          <cell r="DM241"/>
          <cell r="DN241"/>
          <cell r="DO241"/>
          <cell r="DP241"/>
          <cell r="DQ241"/>
          <cell r="DR241"/>
          <cell r="DS241"/>
          <cell r="DT241"/>
          <cell r="DU241"/>
          <cell r="DV241"/>
          <cell r="DW241"/>
          <cell r="DX241"/>
          <cell r="DY241"/>
          <cell r="DZ241"/>
          <cell r="EA241"/>
          <cell r="EB241"/>
          <cell r="EC241"/>
          <cell r="ED241"/>
          <cell r="EE241"/>
          <cell r="EF241"/>
          <cell r="EG241"/>
          <cell r="EH241"/>
          <cell r="EI241"/>
          <cell r="EJ241"/>
          <cell r="EK241"/>
          <cell r="EL241"/>
          <cell r="EM241"/>
          <cell r="EN241"/>
          <cell r="EO241"/>
          <cell r="EP241"/>
          <cell r="EQ241"/>
          <cell r="ER241"/>
          <cell r="ES241"/>
          <cell r="ET241"/>
          <cell r="EU241"/>
          <cell r="EV241"/>
          <cell r="EW241"/>
          <cell r="EX241"/>
          <cell r="EY241"/>
          <cell r="EZ241"/>
          <cell r="FA241"/>
          <cell r="FB241"/>
          <cell r="FC241"/>
          <cell r="FD241"/>
          <cell r="FE241"/>
          <cell r="FF241"/>
          <cell r="FG241"/>
          <cell r="FH241"/>
          <cell r="FI241"/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/>
          <cell r="AB242"/>
          <cell r="AC242"/>
          <cell r="AD242"/>
          <cell r="AE242"/>
          <cell r="AF242"/>
          <cell r="AG242"/>
          <cell r="AH242"/>
          <cell r="AI242"/>
          <cell r="AJ242"/>
          <cell r="AK242"/>
          <cell r="AL242"/>
          <cell r="AM242"/>
          <cell r="AN242"/>
          <cell r="AO242"/>
          <cell r="AP242"/>
          <cell r="AQ242"/>
          <cell r="AR242"/>
          <cell r="AS242"/>
          <cell r="AT242"/>
          <cell r="AU242"/>
          <cell r="AV242"/>
          <cell r="AW242"/>
          <cell r="AX242"/>
          <cell r="AY242"/>
          <cell r="AZ242"/>
          <cell r="BA242"/>
          <cell r="BB242"/>
          <cell r="BC242"/>
          <cell r="BD242"/>
          <cell r="BE242"/>
          <cell r="BF242"/>
          <cell r="BG242"/>
          <cell r="BH242"/>
          <cell r="BI242"/>
          <cell r="BJ242"/>
          <cell r="BK242"/>
          <cell r="BL242"/>
          <cell r="BM242"/>
          <cell r="BN242"/>
          <cell r="BO242"/>
          <cell r="BP242"/>
          <cell r="BQ242"/>
          <cell r="BR242"/>
          <cell r="BS242"/>
          <cell r="BT242"/>
          <cell r="BU242"/>
          <cell r="BV242"/>
          <cell r="BW242"/>
          <cell r="BX242"/>
          <cell r="BY242"/>
          <cell r="BZ242"/>
          <cell r="CA242"/>
          <cell r="CB242"/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/>
          <cell r="CW242"/>
          <cell r="CX242"/>
          <cell r="CY242"/>
          <cell r="CZ242"/>
          <cell r="DA242"/>
          <cell r="DB242"/>
          <cell r="DC242"/>
          <cell r="DD242"/>
          <cell r="DE242"/>
          <cell r="DF242"/>
          <cell r="DG242"/>
          <cell r="DH242"/>
          <cell r="DI242"/>
          <cell r="DJ242"/>
          <cell r="DK242"/>
          <cell r="DL242"/>
          <cell r="DM242"/>
          <cell r="DN242"/>
          <cell r="DO242"/>
          <cell r="DP242"/>
          <cell r="DQ242"/>
          <cell r="DR242"/>
          <cell r="DS242"/>
          <cell r="DT242"/>
          <cell r="DU242"/>
          <cell r="DV242"/>
          <cell r="DW242"/>
          <cell r="DX242"/>
          <cell r="DY242"/>
          <cell r="DZ242"/>
          <cell r="EA242"/>
          <cell r="EB242"/>
          <cell r="EC242"/>
          <cell r="ED242"/>
          <cell r="EE242"/>
          <cell r="EF242"/>
          <cell r="EG242"/>
          <cell r="EH242"/>
          <cell r="EI242"/>
          <cell r="EJ242"/>
          <cell r="EK242"/>
          <cell r="EL242"/>
          <cell r="EM242"/>
          <cell r="EN242"/>
          <cell r="EO242"/>
          <cell r="EP242"/>
          <cell r="EQ242"/>
          <cell r="ER242"/>
          <cell r="ES242"/>
          <cell r="ET242"/>
          <cell r="EU242"/>
          <cell r="EV242"/>
          <cell r="EW242"/>
          <cell r="EX242"/>
          <cell r="EY242"/>
          <cell r="EZ242"/>
          <cell r="FA242"/>
          <cell r="FB242"/>
          <cell r="FC242"/>
          <cell r="FD242"/>
          <cell r="FE242"/>
          <cell r="FF242"/>
          <cell r="FG242"/>
          <cell r="FH242"/>
          <cell r="FI242"/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/>
          <cell r="AB243"/>
          <cell r="AC243"/>
          <cell r="AD243"/>
          <cell r="AE243"/>
          <cell r="AF243"/>
          <cell r="AG243"/>
          <cell r="AH243"/>
          <cell r="AI243"/>
          <cell r="AJ243"/>
          <cell r="AK243"/>
          <cell r="AL243"/>
          <cell r="AM243"/>
          <cell r="AN243"/>
          <cell r="AO243"/>
          <cell r="AP243"/>
          <cell r="AQ243"/>
          <cell r="AR243"/>
          <cell r="AS243"/>
          <cell r="AT243"/>
          <cell r="AU243"/>
          <cell r="AV243"/>
          <cell r="AW243"/>
          <cell r="AX243"/>
          <cell r="AY243"/>
          <cell r="AZ243"/>
          <cell r="BA243"/>
          <cell r="BB243"/>
          <cell r="BC243"/>
          <cell r="BD243"/>
          <cell r="BE243"/>
          <cell r="BF243"/>
          <cell r="BG243"/>
          <cell r="BH243"/>
          <cell r="BI243"/>
          <cell r="BJ243"/>
          <cell r="BK243"/>
          <cell r="BL243"/>
          <cell r="BM243"/>
          <cell r="BN243"/>
          <cell r="BO243"/>
          <cell r="BP243"/>
          <cell r="BQ243"/>
          <cell r="BR243"/>
          <cell r="BS243"/>
          <cell r="BT243"/>
          <cell r="BU243"/>
          <cell r="BV243"/>
          <cell r="BW243"/>
          <cell r="BX243"/>
          <cell r="BY243"/>
          <cell r="BZ243"/>
          <cell r="CA243"/>
          <cell r="CB243"/>
          <cell r="CC243"/>
          <cell r="CD243"/>
          <cell r="CE243"/>
          <cell r="CF243"/>
          <cell r="CG243"/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/>
          <cell r="CY243"/>
          <cell r="CZ243"/>
          <cell r="DA243"/>
          <cell r="DB243"/>
          <cell r="DC243"/>
          <cell r="DD243"/>
          <cell r="DE243"/>
          <cell r="DF243"/>
          <cell r="DG243"/>
          <cell r="DH243"/>
          <cell r="DI243"/>
          <cell r="DJ243"/>
          <cell r="DK243"/>
          <cell r="DL243"/>
          <cell r="DM243"/>
          <cell r="DN243"/>
          <cell r="DO243"/>
          <cell r="DP243"/>
          <cell r="DQ243"/>
          <cell r="DR243"/>
          <cell r="DS243"/>
          <cell r="DT243"/>
          <cell r="DU243"/>
          <cell r="DV243"/>
          <cell r="DW243"/>
          <cell r="DX243"/>
          <cell r="DY243"/>
          <cell r="DZ243"/>
          <cell r="EA243"/>
          <cell r="EB243"/>
          <cell r="EC243"/>
          <cell r="ED243"/>
          <cell r="EE243"/>
          <cell r="EF243"/>
          <cell r="EG243"/>
          <cell r="EH243"/>
          <cell r="EI243"/>
          <cell r="EJ243"/>
          <cell r="EK243"/>
          <cell r="EL243"/>
          <cell r="EM243"/>
          <cell r="EN243"/>
          <cell r="EO243"/>
          <cell r="EP243"/>
          <cell r="EQ243"/>
          <cell r="ER243"/>
          <cell r="ES243"/>
          <cell r="ET243"/>
          <cell r="EU243"/>
          <cell r="EV243"/>
          <cell r="EW243"/>
          <cell r="EX243"/>
          <cell r="EY243"/>
          <cell r="EZ243"/>
          <cell r="FA243"/>
          <cell r="FB243"/>
          <cell r="FC243"/>
          <cell r="FD243"/>
          <cell r="FE243"/>
          <cell r="FF243"/>
          <cell r="FG243"/>
          <cell r="FH243"/>
          <cell r="FI243"/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/>
          <cell r="AB244"/>
          <cell r="AC244"/>
          <cell r="AD244"/>
          <cell r="AE244"/>
          <cell r="AF244"/>
          <cell r="AG244"/>
          <cell r="AH244"/>
          <cell r="AI244"/>
          <cell r="AJ244"/>
          <cell r="AK244"/>
          <cell r="AL244"/>
          <cell r="AM244"/>
          <cell r="AN244"/>
          <cell r="AO244"/>
          <cell r="AP244"/>
          <cell r="AQ244"/>
          <cell r="AR244"/>
          <cell r="AS244"/>
          <cell r="AT244"/>
          <cell r="AU244"/>
          <cell r="AV244"/>
          <cell r="AW244"/>
          <cell r="AX244"/>
          <cell r="AY244"/>
          <cell r="AZ244"/>
          <cell r="BA244"/>
          <cell r="BB244"/>
          <cell r="BC244"/>
          <cell r="BD244"/>
          <cell r="BE244"/>
          <cell r="BF244"/>
          <cell r="BG244"/>
          <cell r="BH244"/>
          <cell r="BI244"/>
          <cell r="BJ244"/>
          <cell r="BK244"/>
          <cell r="BL244"/>
          <cell r="BM244"/>
          <cell r="BN244"/>
          <cell r="BO244"/>
          <cell r="BP244"/>
          <cell r="BQ244"/>
          <cell r="BR244"/>
          <cell r="BS244"/>
          <cell r="BT244"/>
          <cell r="BU244"/>
          <cell r="BV244"/>
          <cell r="BW244"/>
          <cell r="BX244"/>
          <cell r="BY244"/>
          <cell r="BZ244"/>
          <cell r="CA244"/>
          <cell r="CB244"/>
          <cell r="CC244"/>
          <cell r="CD244"/>
          <cell r="CE244"/>
          <cell r="CF244"/>
          <cell r="CG244"/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/>
          <cell r="CY244"/>
          <cell r="CZ244"/>
          <cell r="DA244"/>
          <cell r="DB244"/>
          <cell r="DC244"/>
          <cell r="DD244"/>
          <cell r="DE244"/>
          <cell r="DF244"/>
          <cell r="DG244"/>
          <cell r="DH244"/>
          <cell r="DI244"/>
          <cell r="DJ244"/>
          <cell r="DK244"/>
          <cell r="DL244"/>
          <cell r="DM244"/>
          <cell r="DN244"/>
          <cell r="DO244"/>
          <cell r="DP244"/>
          <cell r="DQ244"/>
          <cell r="DR244"/>
          <cell r="DS244"/>
          <cell r="DT244"/>
          <cell r="DU244"/>
          <cell r="DV244"/>
          <cell r="DW244"/>
          <cell r="DX244"/>
          <cell r="DY244"/>
          <cell r="DZ244"/>
          <cell r="EA244"/>
          <cell r="EB244"/>
          <cell r="EC244"/>
          <cell r="ED244"/>
          <cell r="EE244"/>
          <cell r="EF244"/>
          <cell r="EG244"/>
          <cell r="EH244"/>
          <cell r="EI244"/>
          <cell r="EJ244"/>
          <cell r="EK244"/>
          <cell r="EL244"/>
          <cell r="EM244"/>
          <cell r="EN244"/>
          <cell r="EO244"/>
          <cell r="EP244"/>
          <cell r="EQ244"/>
          <cell r="ER244"/>
          <cell r="ES244"/>
          <cell r="ET244"/>
          <cell r="EU244"/>
          <cell r="EV244"/>
          <cell r="EW244"/>
          <cell r="EX244"/>
          <cell r="EY244"/>
          <cell r="EZ244"/>
          <cell r="FA244"/>
          <cell r="FB244"/>
          <cell r="FC244"/>
          <cell r="FD244"/>
          <cell r="FE244"/>
          <cell r="FF244"/>
          <cell r="FG244"/>
          <cell r="FH244"/>
          <cell r="FI244"/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/>
          <cell r="AB249"/>
          <cell r="AC249"/>
          <cell r="AD249"/>
          <cell r="AE249"/>
          <cell r="AF249"/>
          <cell r="AG249"/>
          <cell r="AH249"/>
          <cell r="AI249"/>
          <cell r="AJ249"/>
          <cell r="AK249"/>
          <cell r="AL249"/>
          <cell r="AM249"/>
          <cell r="AN249"/>
          <cell r="AO249"/>
          <cell r="AP249"/>
          <cell r="AQ249"/>
          <cell r="AR249"/>
          <cell r="AS249"/>
          <cell r="AT249"/>
          <cell r="AU249"/>
          <cell r="AV249"/>
          <cell r="AW249"/>
          <cell r="AX249"/>
          <cell r="AY249"/>
          <cell r="AZ249"/>
          <cell r="BA249"/>
          <cell r="BB249"/>
          <cell r="BC249"/>
          <cell r="BD249"/>
          <cell r="BE249"/>
          <cell r="BF249"/>
          <cell r="BG249"/>
          <cell r="BH249"/>
          <cell r="BI249"/>
          <cell r="BJ249"/>
          <cell r="BK249"/>
          <cell r="BL249"/>
          <cell r="BM249"/>
          <cell r="BN249"/>
          <cell r="BO249"/>
          <cell r="BP249"/>
          <cell r="BQ249"/>
          <cell r="BR249"/>
          <cell r="BS249"/>
          <cell r="BT249"/>
          <cell r="BU249"/>
          <cell r="BV249"/>
          <cell r="BW249"/>
          <cell r="BX249"/>
          <cell r="BY249"/>
          <cell r="BZ249"/>
          <cell r="CA249"/>
          <cell r="CB249"/>
          <cell r="CC249"/>
          <cell r="CD249"/>
          <cell r="CE249"/>
          <cell r="CF249"/>
          <cell r="CG249"/>
          <cell r="CH249"/>
          <cell r="CI249"/>
          <cell r="CJ249"/>
          <cell r="CK249"/>
          <cell r="CL249"/>
          <cell r="CM249"/>
          <cell r="CN249"/>
          <cell r="CO249"/>
          <cell r="CP249"/>
          <cell r="CQ249"/>
          <cell r="CR249"/>
          <cell r="CS249"/>
          <cell r="CT249"/>
          <cell r="CU249"/>
          <cell r="CV249"/>
          <cell r="CW249"/>
          <cell r="CX249"/>
          <cell r="CY249"/>
          <cell r="CZ249"/>
          <cell r="DA249"/>
          <cell r="DB249"/>
          <cell r="DC249"/>
          <cell r="DD249"/>
          <cell r="DE249"/>
          <cell r="DF249"/>
          <cell r="DG249"/>
          <cell r="DH249"/>
          <cell r="DI249"/>
          <cell r="DJ249"/>
          <cell r="DK249"/>
          <cell r="DL249"/>
          <cell r="DM249"/>
          <cell r="DN249"/>
          <cell r="DO249"/>
          <cell r="DP249"/>
          <cell r="DQ249"/>
          <cell r="DR249"/>
          <cell r="DS249"/>
          <cell r="DT249"/>
          <cell r="DU249"/>
          <cell r="DV249"/>
          <cell r="DW249"/>
          <cell r="DX249"/>
          <cell r="DY249"/>
          <cell r="DZ249"/>
          <cell r="EA249"/>
          <cell r="EB249"/>
          <cell r="EC249"/>
          <cell r="ED249"/>
          <cell r="EE249"/>
          <cell r="EF249"/>
          <cell r="EG249"/>
          <cell r="EH249"/>
          <cell r="EI249"/>
          <cell r="EJ249"/>
          <cell r="EK249"/>
          <cell r="EL249"/>
          <cell r="EM249"/>
          <cell r="EN249"/>
          <cell r="EO249"/>
          <cell r="EP249"/>
          <cell r="EQ249"/>
          <cell r="ER249"/>
          <cell r="ES249"/>
          <cell r="ET249"/>
          <cell r="EU249"/>
          <cell r="EV249"/>
        </row>
        <row r="250">
          <cell r="V250" t="str">
            <v>PROJECTED STREET</v>
          </cell>
          <cell r="X250">
            <v>36184</v>
          </cell>
          <cell r="AA250"/>
          <cell r="AB250"/>
          <cell r="AC250"/>
          <cell r="AD250"/>
          <cell r="AE250"/>
          <cell r="AF250"/>
          <cell r="AG250"/>
          <cell r="AH250"/>
          <cell r="AI250"/>
          <cell r="AJ250"/>
          <cell r="AK250"/>
          <cell r="AL250"/>
          <cell r="AM250"/>
          <cell r="AN250"/>
          <cell r="AO250"/>
          <cell r="AP250"/>
          <cell r="AQ250"/>
          <cell r="AR250"/>
          <cell r="AS250"/>
          <cell r="AT250"/>
          <cell r="AU250"/>
          <cell r="AV250"/>
          <cell r="AW250"/>
          <cell r="AX250"/>
          <cell r="AY250"/>
          <cell r="AZ250"/>
          <cell r="BA250"/>
          <cell r="BB250"/>
          <cell r="BC250"/>
          <cell r="BD250"/>
          <cell r="BE250"/>
          <cell r="BF250"/>
          <cell r="BG250"/>
          <cell r="BH250"/>
          <cell r="BI250"/>
          <cell r="BJ250"/>
          <cell r="BK250"/>
          <cell r="BL250"/>
          <cell r="BM250"/>
          <cell r="BN250"/>
          <cell r="BO250"/>
          <cell r="BP250"/>
          <cell r="BQ250"/>
          <cell r="BR250"/>
          <cell r="BS250"/>
          <cell r="BT250"/>
          <cell r="BU250"/>
          <cell r="BV250"/>
          <cell r="BW250"/>
          <cell r="BX250"/>
          <cell r="BY250"/>
          <cell r="BZ250"/>
          <cell r="CA250"/>
          <cell r="CB250"/>
          <cell r="CC250"/>
          <cell r="CD250"/>
          <cell r="CE250"/>
          <cell r="CF250"/>
          <cell r="CG250"/>
          <cell r="CH250"/>
          <cell r="CI250"/>
          <cell r="CJ250"/>
          <cell r="CK250"/>
          <cell r="CL250"/>
          <cell r="CM250"/>
          <cell r="CN250"/>
          <cell r="CO250"/>
          <cell r="CP250"/>
          <cell r="CQ250"/>
          <cell r="CR250"/>
          <cell r="CS250"/>
          <cell r="CT250"/>
          <cell r="CU250"/>
          <cell r="CV250"/>
          <cell r="CW250"/>
          <cell r="CX250"/>
          <cell r="CY250"/>
          <cell r="CZ250"/>
          <cell r="DA250"/>
          <cell r="DB250"/>
          <cell r="DC250"/>
          <cell r="DD250"/>
          <cell r="DE250"/>
          <cell r="DF250"/>
          <cell r="DG250"/>
          <cell r="DH250"/>
          <cell r="DI250"/>
          <cell r="DJ250"/>
          <cell r="DK250"/>
          <cell r="DL250"/>
          <cell r="DM250"/>
          <cell r="DN250"/>
          <cell r="DO250"/>
          <cell r="DP250"/>
          <cell r="DQ250"/>
          <cell r="DR250"/>
          <cell r="DS250"/>
          <cell r="DT250"/>
          <cell r="DU250"/>
          <cell r="DV250"/>
          <cell r="DW250"/>
          <cell r="DX250"/>
          <cell r="DY250"/>
          <cell r="DZ250"/>
          <cell r="EA250"/>
          <cell r="EB250"/>
          <cell r="EC250"/>
          <cell r="ED250"/>
          <cell r="EE250"/>
          <cell r="EF250"/>
          <cell r="EG250"/>
          <cell r="EH250"/>
          <cell r="EI250"/>
          <cell r="EJ250"/>
          <cell r="EK250"/>
          <cell r="EL250"/>
          <cell r="EM250"/>
          <cell r="EN250"/>
          <cell r="EO250"/>
          <cell r="EP250"/>
          <cell r="EQ250"/>
          <cell r="ER250"/>
          <cell r="ES250"/>
          <cell r="ET250"/>
          <cell r="EU250"/>
          <cell r="EV250"/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/>
          <cell r="AB253"/>
          <cell r="AC253"/>
          <cell r="AD253"/>
          <cell r="AE253"/>
          <cell r="AF253"/>
          <cell r="AG253"/>
          <cell r="AH253"/>
          <cell r="AI253"/>
          <cell r="AJ253"/>
          <cell r="AK253"/>
          <cell r="AL253"/>
          <cell r="AM253"/>
          <cell r="AN253"/>
          <cell r="AO253"/>
          <cell r="AP253"/>
          <cell r="AQ253"/>
          <cell r="AR253"/>
          <cell r="AS253"/>
          <cell r="AT253"/>
          <cell r="AU253"/>
          <cell r="AV253"/>
          <cell r="AW253"/>
          <cell r="AX253"/>
          <cell r="AY253"/>
          <cell r="AZ253"/>
          <cell r="BA253"/>
          <cell r="BB253"/>
          <cell r="BC253"/>
          <cell r="BD253"/>
          <cell r="BE253"/>
          <cell r="BF253"/>
          <cell r="BG253"/>
          <cell r="BH253"/>
          <cell r="BI253"/>
          <cell r="BJ253"/>
          <cell r="BK253"/>
          <cell r="BL253"/>
          <cell r="BM253"/>
          <cell r="BN253"/>
          <cell r="BO253"/>
          <cell r="BP253"/>
          <cell r="BQ253"/>
          <cell r="BR253"/>
          <cell r="BS253"/>
          <cell r="BT253"/>
          <cell r="BU253"/>
          <cell r="BV253"/>
          <cell r="BW253"/>
          <cell r="BX253"/>
          <cell r="BY253"/>
          <cell r="BZ253"/>
          <cell r="CA253"/>
          <cell r="CB253"/>
          <cell r="CC253"/>
          <cell r="CD253"/>
          <cell r="CE253"/>
          <cell r="CF253"/>
          <cell r="CG253"/>
          <cell r="CH253"/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/>
          <cell r="CV253"/>
          <cell r="CW253"/>
          <cell r="CX253"/>
          <cell r="CY253"/>
          <cell r="CZ253"/>
          <cell r="DA253"/>
          <cell r="DB253"/>
          <cell r="DC253"/>
          <cell r="DD253"/>
          <cell r="DE253"/>
          <cell r="DF253"/>
          <cell r="DG253"/>
          <cell r="DH253"/>
          <cell r="DI253"/>
          <cell r="DJ253"/>
          <cell r="DK253"/>
          <cell r="DL253"/>
          <cell r="DM253"/>
          <cell r="DN253"/>
          <cell r="DO253"/>
          <cell r="DP253"/>
          <cell r="DQ253"/>
          <cell r="DR253"/>
          <cell r="DS253"/>
          <cell r="DT253"/>
          <cell r="DU253"/>
          <cell r="DV253"/>
          <cell r="DW253"/>
          <cell r="DX253"/>
          <cell r="DY253"/>
          <cell r="DZ253"/>
          <cell r="EA253"/>
          <cell r="EB253"/>
          <cell r="EC253"/>
          <cell r="ED253"/>
          <cell r="EE253"/>
          <cell r="EF253"/>
          <cell r="EG253"/>
          <cell r="EH253"/>
          <cell r="EI253"/>
          <cell r="EJ253"/>
          <cell r="EK253"/>
          <cell r="EL253"/>
          <cell r="EM253"/>
          <cell r="EN253"/>
          <cell r="EO253"/>
          <cell r="EP253"/>
          <cell r="EQ253"/>
          <cell r="ER253"/>
          <cell r="ES253"/>
          <cell r="ET253"/>
          <cell r="EU253"/>
          <cell r="EV253"/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/>
          <cell r="AB254"/>
          <cell r="AC254"/>
          <cell r="AD254"/>
          <cell r="AE254"/>
          <cell r="AF254"/>
          <cell r="AG254"/>
          <cell r="AH254"/>
          <cell r="AI254"/>
          <cell r="AJ254"/>
          <cell r="AK254"/>
          <cell r="AL254"/>
          <cell r="AM254"/>
          <cell r="AN254"/>
          <cell r="AO254"/>
          <cell r="AP254"/>
          <cell r="AQ254"/>
          <cell r="AR254"/>
          <cell r="AS254"/>
          <cell r="AT254"/>
          <cell r="AU254"/>
          <cell r="AV254"/>
          <cell r="AW254"/>
          <cell r="AX254"/>
          <cell r="AY254"/>
          <cell r="AZ254"/>
          <cell r="BA254"/>
          <cell r="BB254"/>
          <cell r="BC254"/>
          <cell r="BD254"/>
          <cell r="BE254"/>
          <cell r="BF254"/>
          <cell r="BG254"/>
          <cell r="BH254"/>
          <cell r="BI254"/>
          <cell r="BJ254"/>
          <cell r="BK254"/>
          <cell r="BL254"/>
          <cell r="BM254"/>
          <cell r="BN254"/>
          <cell r="BO254"/>
          <cell r="BP254"/>
          <cell r="BQ254"/>
          <cell r="BR254"/>
          <cell r="BS254"/>
          <cell r="BT254"/>
          <cell r="BU254"/>
          <cell r="BV254"/>
          <cell r="BW254"/>
          <cell r="BX254"/>
          <cell r="BY254"/>
          <cell r="BZ254"/>
          <cell r="CA254"/>
          <cell r="CB254"/>
          <cell r="CC254"/>
          <cell r="CD254"/>
          <cell r="CE254"/>
          <cell r="CF254"/>
          <cell r="CG254"/>
          <cell r="CH254"/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/>
          <cell r="CV254"/>
          <cell r="CW254"/>
          <cell r="CX254"/>
          <cell r="CY254"/>
          <cell r="CZ254"/>
          <cell r="DA254"/>
          <cell r="DB254"/>
          <cell r="DC254"/>
          <cell r="DD254"/>
          <cell r="DE254"/>
          <cell r="DF254"/>
          <cell r="DG254"/>
          <cell r="DH254"/>
          <cell r="DI254"/>
          <cell r="DJ254"/>
          <cell r="DK254"/>
          <cell r="DL254"/>
          <cell r="DM254"/>
          <cell r="DN254"/>
          <cell r="DO254"/>
          <cell r="DP254"/>
          <cell r="DQ254"/>
          <cell r="DR254"/>
          <cell r="DS254"/>
          <cell r="DT254"/>
          <cell r="DU254"/>
          <cell r="DV254"/>
          <cell r="DW254"/>
          <cell r="DX254"/>
          <cell r="DY254"/>
          <cell r="DZ254"/>
          <cell r="EA254"/>
          <cell r="EB254"/>
          <cell r="EC254"/>
          <cell r="ED254"/>
          <cell r="EE254"/>
          <cell r="EF254"/>
          <cell r="EG254"/>
          <cell r="EH254"/>
          <cell r="EI254"/>
          <cell r="EJ254"/>
          <cell r="EK254"/>
          <cell r="EL254"/>
          <cell r="EM254"/>
          <cell r="EN254"/>
          <cell r="EO254"/>
          <cell r="EP254"/>
          <cell r="EQ254"/>
          <cell r="ER254"/>
          <cell r="ES254"/>
          <cell r="ET254"/>
          <cell r="EU254"/>
          <cell r="EV254"/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/>
          <cell r="AB255"/>
          <cell r="AC255"/>
          <cell r="AD255"/>
          <cell r="AE255"/>
          <cell r="AF255"/>
          <cell r="AG255"/>
          <cell r="AH255"/>
          <cell r="AI255"/>
          <cell r="AJ255"/>
          <cell r="AK255"/>
          <cell r="AL255"/>
          <cell r="AM255"/>
          <cell r="AN255"/>
          <cell r="AO255"/>
          <cell r="AP255"/>
          <cell r="AQ255"/>
          <cell r="AR255"/>
          <cell r="AS255"/>
          <cell r="AT255"/>
          <cell r="AU255"/>
          <cell r="AV255"/>
          <cell r="AW255"/>
          <cell r="AX255"/>
          <cell r="AY255"/>
          <cell r="AZ255"/>
          <cell r="BA255"/>
          <cell r="BB255"/>
          <cell r="BC255"/>
          <cell r="BD255"/>
          <cell r="BE255"/>
          <cell r="BF255"/>
          <cell r="BG255"/>
          <cell r="BH255"/>
          <cell r="BI255"/>
          <cell r="BJ255"/>
          <cell r="BK255"/>
          <cell r="BL255"/>
          <cell r="BM255"/>
          <cell r="BN255"/>
          <cell r="BO255"/>
          <cell r="BP255"/>
          <cell r="BQ255"/>
          <cell r="BR255"/>
          <cell r="BS255"/>
          <cell r="BT255"/>
          <cell r="BU255"/>
          <cell r="BV255"/>
          <cell r="BW255"/>
          <cell r="BX255"/>
          <cell r="BY255"/>
          <cell r="BZ255"/>
          <cell r="CA255"/>
          <cell r="CB255"/>
          <cell r="CC255"/>
          <cell r="CD255"/>
          <cell r="CE255"/>
          <cell r="CF255"/>
          <cell r="CG255"/>
          <cell r="CH255"/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/>
          <cell r="CV255"/>
          <cell r="CW255"/>
          <cell r="CX255"/>
          <cell r="CY255"/>
          <cell r="CZ255"/>
          <cell r="DA255"/>
          <cell r="DB255"/>
          <cell r="DC255"/>
          <cell r="DD255"/>
          <cell r="DE255"/>
          <cell r="DF255"/>
          <cell r="DG255"/>
          <cell r="DH255"/>
          <cell r="DI255"/>
          <cell r="DJ255"/>
          <cell r="DK255"/>
          <cell r="DL255"/>
          <cell r="DM255"/>
          <cell r="DN255"/>
          <cell r="DO255"/>
          <cell r="DP255"/>
          <cell r="DQ255"/>
          <cell r="DR255"/>
          <cell r="DS255"/>
          <cell r="DT255"/>
          <cell r="DU255"/>
          <cell r="DV255"/>
          <cell r="DW255"/>
          <cell r="DX255"/>
          <cell r="DY255"/>
          <cell r="DZ255"/>
          <cell r="EA255"/>
          <cell r="EB255"/>
          <cell r="EC255"/>
          <cell r="ED255"/>
          <cell r="EE255"/>
          <cell r="EF255"/>
          <cell r="EG255"/>
          <cell r="EH255"/>
          <cell r="EI255"/>
          <cell r="EJ255"/>
          <cell r="EK255"/>
          <cell r="EL255"/>
          <cell r="EM255"/>
          <cell r="EN255"/>
          <cell r="EO255"/>
          <cell r="EP255"/>
          <cell r="EQ255"/>
          <cell r="ER255"/>
          <cell r="ES255"/>
          <cell r="ET255"/>
          <cell r="EU255"/>
          <cell r="EV255"/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/>
          <cell r="AB256"/>
          <cell r="AC256"/>
          <cell r="AD256"/>
          <cell r="AE256"/>
          <cell r="AF256"/>
          <cell r="AG256"/>
          <cell r="AH256"/>
          <cell r="AI256"/>
          <cell r="AJ256"/>
          <cell r="AK256"/>
          <cell r="AL256"/>
          <cell r="AM256"/>
          <cell r="AN256"/>
          <cell r="AO256"/>
          <cell r="AP256"/>
          <cell r="AQ256"/>
          <cell r="AR256"/>
          <cell r="AS256"/>
          <cell r="AT256"/>
          <cell r="AU256"/>
          <cell r="AV256"/>
          <cell r="AW256"/>
          <cell r="AX256"/>
          <cell r="AY256"/>
          <cell r="AZ256"/>
          <cell r="BA256"/>
          <cell r="BB256"/>
          <cell r="BC256"/>
          <cell r="BD256"/>
          <cell r="BE256"/>
          <cell r="BF256"/>
          <cell r="BG256"/>
          <cell r="BH256"/>
          <cell r="BI256"/>
          <cell r="BJ256"/>
          <cell r="BK256"/>
          <cell r="BL256"/>
          <cell r="BM256"/>
          <cell r="BN256"/>
          <cell r="BO256"/>
          <cell r="BP256"/>
          <cell r="BQ256"/>
          <cell r="BR256"/>
          <cell r="BS256"/>
          <cell r="BT256"/>
          <cell r="BU256"/>
          <cell r="BV256"/>
          <cell r="BW256"/>
          <cell r="BX256"/>
          <cell r="BY256"/>
          <cell r="BZ256"/>
          <cell r="CA256"/>
          <cell r="CB256"/>
          <cell r="CC256"/>
          <cell r="CD256"/>
          <cell r="CE256"/>
          <cell r="CF256"/>
          <cell r="CG256"/>
          <cell r="CH256"/>
          <cell r="CI256"/>
          <cell r="CJ256"/>
          <cell r="CK256"/>
          <cell r="CL256"/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/>
          <cell r="DB256"/>
          <cell r="DC256"/>
          <cell r="DD256"/>
          <cell r="DE256"/>
          <cell r="DF256"/>
          <cell r="DG256"/>
          <cell r="DH256"/>
          <cell r="DI256"/>
          <cell r="DJ256"/>
          <cell r="DK256"/>
          <cell r="DL256"/>
          <cell r="DM256"/>
          <cell r="DN256"/>
          <cell r="DO256"/>
          <cell r="DP256"/>
          <cell r="DQ256"/>
          <cell r="DR256"/>
          <cell r="DS256"/>
          <cell r="DT256"/>
          <cell r="DU256"/>
          <cell r="DV256"/>
          <cell r="DW256"/>
          <cell r="DX256"/>
          <cell r="DY256"/>
          <cell r="DZ256"/>
          <cell r="EA256"/>
          <cell r="EB256"/>
          <cell r="EC256"/>
          <cell r="ED256"/>
          <cell r="EE256"/>
          <cell r="EF256"/>
          <cell r="EG256"/>
          <cell r="EH256"/>
          <cell r="EI256"/>
          <cell r="EJ256"/>
          <cell r="EK256"/>
          <cell r="EL256"/>
          <cell r="EM256"/>
          <cell r="EN256"/>
          <cell r="EO256"/>
          <cell r="EP256"/>
          <cell r="EQ256"/>
          <cell r="ER256"/>
          <cell r="ES256"/>
          <cell r="ET256"/>
          <cell r="EU256"/>
          <cell r="EV256"/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/>
          <cell r="AB257"/>
          <cell r="AC257"/>
          <cell r="AD257"/>
          <cell r="AE257"/>
          <cell r="AF257"/>
          <cell r="AG257"/>
          <cell r="AH257"/>
          <cell r="AI257"/>
          <cell r="AJ257"/>
          <cell r="AK257"/>
          <cell r="AL257"/>
          <cell r="AM257"/>
          <cell r="AN257"/>
          <cell r="AO257"/>
          <cell r="AP257"/>
          <cell r="AQ257"/>
          <cell r="AR257"/>
          <cell r="AS257"/>
          <cell r="AT257"/>
          <cell r="AU257"/>
          <cell r="AV257"/>
          <cell r="AW257"/>
          <cell r="AX257"/>
          <cell r="AY257"/>
          <cell r="AZ257"/>
          <cell r="BA257"/>
          <cell r="BB257"/>
          <cell r="BC257"/>
          <cell r="BD257"/>
          <cell r="BE257"/>
          <cell r="BF257"/>
          <cell r="BG257"/>
          <cell r="BH257"/>
          <cell r="BI257"/>
          <cell r="BJ257"/>
          <cell r="BK257"/>
          <cell r="BL257"/>
          <cell r="BM257"/>
          <cell r="BN257"/>
          <cell r="BO257"/>
          <cell r="BP257"/>
          <cell r="BQ257"/>
          <cell r="BR257"/>
          <cell r="BS257"/>
          <cell r="BT257"/>
          <cell r="BU257"/>
          <cell r="BV257"/>
          <cell r="BW257"/>
          <cell r="BX257"/>
          <cell r="BY257"/>
          <cell r="BZ257"/>
          <cell r="CA257"/>
          <cell r="CB257"/>
          <cell r="CC257"/>
          <cell r="CD257"/>
          <cell r="CE257"/>
          <cell r="CF257"/>
          <cell r="CG257"/>
          <cell r="CH257"/>
          <cell r="CI257"/>
          <cell r="CJ257"/>
          <cell r="CK257"/>
          <cell r="CL257"/>
          <cell r="CM257"/>
          <cell r="CN257"/>
          <cell r="CO257"/>
          <cell r="CP257"/>
          <cell r="CQ257"/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/>
          <cell r="DD257"/>
          <cell r="DE257"/>
          <cell r="DF257"/>
          <cell r="DG257"/>
          <cell r="DH257"/>
          <cell r="DI257"/>
          <cell r="DJ257"/>
          <cell r="DK257"/>
          <cell r="DL257"/>
          <cell r="DM257"/>
          <cell r="DN257"/>
          <cell r="DO257"/>
          <cell r="DP257"/>
          <cell r="DQ257"/>
          <cell r="DR257"/>
          <cell r="DS257"/>
          <cell r="DT257"/>
          <cell r="DU257"/>
          <cell r="DV257"/>
          <cell r="DW257"/>
          <cell r="DX257"/>
          <cell r="DY257"/>
          <cell r="DZ257"/>
          <cell r="EA257"/>
          <cell r="EB257"/>
          <cell r="EC257"/>
          <cell r="ED257"/>
          <cell r="EE257"/>
          <cell r="EF257"/>
          <cell r="EG257"/>
          <cell r="EH257"/>
          <cell r="EI257"/>
          <cell r="EJ257"/>
          <cell r="EK257"/>
          <cell r="EL257"/>
          <cell r="EM257"/>
          <cell r="EN257"/>
          <cell r="EO257"/>
          <cell r="EP257"/>
          <cell r="EQ257"/>
          <cell r="ER257"/>
          <cell r="ES257"/>
          <cell r="ET257"/>
          <cell r="EU257"/>
          <cell r="EV257"/>
        </row>
        <row r="259">
          <cell r="T259" t="str">
            <v>BUDGET FORECAST</v>
          </cell>
          <cell r="AA259"/>
          <cell r="AB259"/>
          <cell r="AC259"/>
          <cell r="AD259"/>
          <cell r="AE259"/>
          <cell r="AF259"/>
          <cell r="AG259"/>
          <cell r="AH259"/>
          <cell r="AI259"/>
          <cell r="AJ259"/>
          <cell r="AK259"/>
          <cell r="AL259"/>
          <cell r="AM259"/>
          <cell r="AN259"/>
          <cell r="AO259"/>
          <cell r="AP259"/>
          <cell r="AQ259"/>
          <cell r="AR259"/>
          <cell r="AS259"/>
          <cell r="AT259"/>
          <cell r="AU259"/>
          <cell r="AV259"/>
          <cell r="AW259"/>
          <cell r="AX259"/>
          <cell r="AY259"/>
          <cell r="AZ259"/>
          <cell r="BA259"/>
          <cell r="BB259"/>
          <cell r="BC259"/>
          <cell r="BD259"/>
          <cell r="BE259"/>
          <cell r="BF259"/>
          <cell r="BG259"/>
          <cell r="BH259"/>
          <cell r="BI259"/>
          <cell r="BJ259"/>
          <cell r="BK259"/>
          <cell r="BL259"/>
          <cell r="BM259"/>
          <cell r="BN259"/>
          <cell r="BO259"/>
          <cell r="BP259"/>
          <cell r="BQ259"/>
          <cell r="BR259"/>
          <cell r="BS259"/>
          <cell r="BT259"/>
          <cell r="BU259"/>
          <cell r="BV259"/>
          <cell r="BW259"/>
          <cell r="BX259"/>
          <cell r="BY259"/>
          <cell r="BZ259"/>
          <cell r="CA259"/>
          <cell r="CB259"/>
          <cell r="CC259"/>
          <cell r="CD259"/>
          <cell r="CE259"/>
          <cell r="CF259"/>
          <cell r="CG259"/>
          <cell r="CH259"/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/>
          <cell r="CV259"/>
          <cell r="CW259"/>
          <cell r="CX259"/>
          <cell r="CY259"/>
          <cell r="CZ259"/>
          <cell r="DA259"/>
          <cell r="DB259"/>
          <cell r="DC259"/>
          <cell r="DD259"/>
          <cell r="DE259"/>
          <cell r="DF259"/>
          <cell r="DG259"/>
          <cell r="DH259"/>
          <cell r="DI259"/>
          <cell r="DJ259"/>
          <cell r="DK259"/>
          <cell r="DL259"/>
          <cell r="DM259"/>
          <cell r="DN259"/>
          <cell r="DO259"/>
          <cell r="DP259"/>
          <cell r="DQ259"/>
          <cell r="DR259"/>
          <cell r="DS259"/>
          <cell r="DT259"/>
          <cell r="DU259"/>
          <cell r="DV259"/>
          <cell r="DW259"/>
          <cell r="DX259"/>
          <cell r="DY259"/>
          <cell r="DZ259"/>
          <cell r="EA259"/>
          <cell r="EB259"/>
          <cell r="EC259"/>
          <cell r="ED259"/>
          <cell r="EE259"/>
          <cell r="EF259"/>
          <cell r="EG259"/>
          <cell r="EH259"/>
          <cell r="EI259"/>
          <cell r="EJ259"/>
          <cell r="EK259"/>
          <cell r="EL259"/>
          <cell r="EM259"/>
          <cell r="EN259"/>
          <cell r="EO259"/>
          <cell r="EP259"/>
          <cell r="EQ259"/>
          <cell r="ER259"/>
          <cell r="ES259"/>
          <cell r="ET259"/>
          <cell r="EU259"/>
          <cell r="EV259"/>
          <cell r="EW259"/>
          <cell r="EX259"/>
          <cell r="EY259"/>
          <cell r="EZ259"/>
          <cell r="FA259"/>
          <cell r="FB259"/>
          <cell r="FC259"/>
          <cell r="FD259"/>
          <cell r="FE259"/>
          <cell r="FF259"/>
          <cell r="FG259"/>
          <cell r="FH259"/>
          <cell r="FI259"/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/>
          <cell r="AB260"/>
          <cell r="AC260"/>
          <cell r="AD260"/>
          <cell r="AE260"/>
          <cell r="AF260"/>
          <cell r="AG260"/>
          <cell r="AH260"/>
          <cell r="AI260"/>
          <cell r="AJ260"/>
          <cell r="AK260"/>
          <cell r="AL260"/>
          <cell r="AM260"/>
          <cell r="AN260"/>
          <cell r="AO260"/>
          <cell r="AP260"/>
          <cell r="AQ260"/>
          <cell r="AR260"/>
          <cell r="AS260"/>
          <cell r="AT260"/>
          <cell r="AU260"/>
          <cell r="AV260"/>
          <cell r="AW260"/>
          <cell r="AX260"/>
          <cell r="AY260"/>
          <cell r="AZ260"/>
          <cell r="BA260"/>
          <cell r="BB260"/>
          <cell r="BC260"/>
          <cell r="BD260"/>
          <cell r="BE260"/>
          <cell r="BF260"/>
          <cell r="BG260"/>
          <cell r="BH260"/>
          <cell r="BI260"/>
          <cell r="BJ260"/>
          <cell r="BK260"/>
          <cell r="BL260"/>
          <cell r="BM260"/>
          <cell r="BN260"/>
          <cell r="BO260"/>
          <cell r="BP260"/>
          <cell r="BQ260"/>
          <cell r="BR260"/>
          <cell r="BS260"/>
          <cell r="BT260"/>
          <cell r="BU260"/>
          <cell r="BV260"/>
          <cell r="BW260"/>
          <cell r="BX260"/>
          <cell r="BY260"/>
          <cell r="BZ260"/>
          <cell r="CA260"/>
          <cell r="CB260"/>
          <cell r="CC260"/>
          <cell r="CD260"/>
          <cell r="CE260"/>
          <cell r="CF260"/>
          <cell r="CG260"/>
          <cell r="CH260"/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/>
          <cell r="CV260"/>
          <cell r="CW260"/>
          <cell r="CX260"/>
          <cell r="CY260"/>
          <cell r="CZ260"/>
          <cell r="DA260"/>
          <cell r="DB260"/>
          <cell r="DC260"/>
          <cell r="DD260"/>
          <cell r="DE260"/>
          <cell r="DF260"/>
          <cell r="DG260"/>
          <cell r="DH260"/>
          <cell r="DI260"/>
          <cell r="DJ260"/>
          <cell r="DK260"/>
          <cell r="DL260"/>
          <cell r="DM260"/>
          <cell r="DN260"/>
          <cell r="DO260"/>
          <cell r="DP260"/>
          <cell r="DQ260"/>
          <cell r="DR260"/>
          <cell r="DS260"/>
          <cell r="DT260"/>
          <cell r="DU260"/>
          <cell r="DV260"/>
          <cell r="DW260"/>
          <cell r="DX260"/>
          <cell r="DY260"/>
          <cell r="DZ260"/>
          <cell r="EA260"/>
          <cell r="EB260"/>
          <cell r="EC260"/>
          <cell r="ED260"/>
          <cell r="EE260"/>
          <cell r="EF260"/>
          <cell r="EG260"/>
          <cell r="EH260"/>
          <cell r="EI260"/>
          <cell r="EJ260"/>
          <cell r="EK260"/>
          <cell r="EL260"/>
          <cell r="EM260"/>
          <cell r="EN260"/>
          <cell r="EO260"/>
          <cell r="EP260"/>
          <cell r="EQ260"/>
          <cell r="ER260"/>
          <cell r="ES260"/>
          <cell r="ET260"/>
          <cell r="EU260"/>
          <cell r="EV260"/>
          <cell r="EW260"/>
          <cell r="EX260"/>
          <cell r="EY260"/>
          <cell r="EZ260"/>
          <cell r="FA260"/>
          <cell r="FB260"/>
          <cell r="FC260"/>
          <cell r="FD260"/>
          <cell r="FE260"/>
          <cell r="FF260"/>
          <cell r="FG260"/>
          <cell r="FH260"/>
          <cell r="FI260"/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/>
          <cell r="AB261"/>
          <cell r="AC261"/>
          <cell r="AD261"/>
          <cell r="AE261"/>
          <cell r="AF261"/>
          <cell r="AG261"/>
          <cell r="AH261"/>
          <cell r="AI261"/>
          <cell r="AJ261"/>
          <cell r="AK261"/>
          <cell r="AL261"/>
          <cell r="AM261"/>
          <cell r="AN261"/>
          <cell r="AO261"/>
          <cell r="AP261"/>
          <cell r="AQ261"/>
          <cell r="AR261"/>
          <cell r="AS261"/>
          <cell r="AT261"/>
          <cell r="AU261"/>
          <cell r="AV261"/>
          <cell r="AW261"/>
          <cell r="AX261"/>
          <cell r="AY261"/>
          <cell r="AZ261"/>
          <cell r="BA261"/>
          <cell r="BB261"/>
          <cell r="BC261"/>
          <cell r="BD261"/>
          <cell r="BE261"/>
          <cell r="BF261"/>
          <cell r="BG261"/>
          <cell r="BH261"/>
          <cell r="BI261"/>
          <cell r="BJ261"/>
          <cell r="BK261"/>
          <cell r="BL261"/>
          <cell r="BM261"/>
          <cell r="BN261"/>
          <cell r="BO261"/>
          <cell r="BP261"/>
          <cell r="BQ261"/>
          <cell r="BR261"/>
          <cell r="BS261"/>
          <cell r="BT261"/>
          <cell r="BU261"/>
          <cell r="BV261"/>
          <cell r="BW261"/>
          <cell r="BX261"/>
          <cell r="BY261"/>
          <cell r="BZ261"/>
          <cell r="CA261"/>
          <cell r="CB261"/>
          <cell r="CC261"/>
          <cell r="CD261"/>
          <cell r="CE261"/>
          <cell r="CF261"/>
          <cell r="CG261"/>
          <cell r="CH261"/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/>
          <cell r="CV261"/>
          <cell r="CW261"/>
          <cell r="CX261"/>
          <cell r="CY261"/>
          <cell r="CZ261"/>
          <cell r="DA261"/>
          <cell r="DB261"/>
          <cell r="DC261"/>
          <cell r="DD261"/>
          <cell r="DE261"/>
          <cell r="DF261"/>
          <cell r="DG261"/>
          <cell r="DH261"/>
          <cell r="DI261"/>
          <cell r="DJ261"/>
          <cell r="DK261"/>
          <cell r="DL261"/>
          <cell r="DM261"/>
          <cell r="DN261"/>
          <cell r="DO261"/>
          <cell r="DP261"/>
          <cell r="DQ261"/>
          <cell r="DR261"/>
          <cell r="DS261"/>
          <cell r="DT261"/>
          <cell r="DU261"/>
          <cell r="DV261"/>
          <cell r="DW261"/>
          <cell r="DX261"/>
          <cell r="DY261"/>
          <cell r="DZ261"/>
          <cell r="EA261"/>
          <cell r="EB261"/>
          <cell r="EC261"/>
          <cell r="ED261"/>
          <cell r="EE261"/>
          <cell r="EF261"/>
          <cell r="EG261"/>
          <cell r="EH261"/>
          <cell r="EI261"/>
          <cell r="EJ261"/>
          <cell r="EK261"/>
          <cell r="EL261"/>
          <cell r="EM261"/>
          <cell r="EN261"/>
          <cell r="EO261"/>
          <cell r="EP261"/>
          <cell r="EQ261"/>
          <cell r="ER261"/>
          <cell r="ES261"/>
          <cell r="ET261"/>
          <cell r="EU261"/>
          <cell r="EV261"/>
          <cell r="EW261"/>
          <cell r="EX261"/>
          <cell r="EY261"/>
          <cell r="EZ261"/>
          <cell r="FA261"/>
          <cell r="FB261"/>
          <cell r="FC261"/>
          <cell r="FD261"/>
          <cell r="FE261"/>
          <cell r="FF261"/>
          <cell r="FG261"/>
          <cell r="FH261"/>
          <cell r="FI261"/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/>
          <cell r="AB262"/>
          <cell r="AC262"/>
          <cell r="AD262"/>
          <cell r="AE262"/>
          <cell r="AF262"/>
          <cell r="AG262"/>
          <cell r="AH262"/>
          <cell r="AI262"/>
          <cell r="AJ262"/>
          <cell r="AK262"/>
          <cell r="AL262"/>
          <cell r="AM262"/>
          <cell r="AN262"/>
          <cell r="AO262"/>
          <cell r="AP262"/>
          <cell r="AQ262"/>
          <cell r="AR262"/>
          <cell r="AS262"/>
          <cell r="AT262"/>
          <cell r="AU262"/>
          <cell r="AV262"/>
          <cell r="AW262"/>
          <cell r="AX262"/>
          <cell r="AY262"/>
          <cell r="AZ262"/>
          <cell r="BA262"/>
          <cell r="BB262"/>
          <cell r="BC262"/>
          <cell r="BD262"/>
          <cell r="BE262"/>
          <cell r="BF262"/>
          <cell r="BG262"/>
          <cell r="BH262"/>
          <cell r="BI262"/>
          <cell r="BJ262"/>
          <cell r="BK262"/>
          <cell r="BL262"/>
          <cell r="BM262"/>
          <cell r="BN262"/>
          <cell r="BO262"/>
          <cell r="BP262"/>
          <cell r="BQ262"/>
          <cell r="BR262"/>
          <cell r="BS262"/>
          <cell r="BT262"/>
          <cell r="BU262"/>
          <cell r="BV262"/>
          <cell r="BW262"/>
          <cell r="BX262"/>
          <cell r="BY262"/>
          <cell r="BZ262"/>
          <cell r="CA262"/>
          <cell r="CB262"/>
          <cell r="CC262"/>
          <cell r="CD262"/>
          <cell r="CE262"/>
          <cell r="CF262"/>
          <cell r="CG262"/>
          <cell r="CH262"/>
          <cell r="CI262"/>
          <cell r="CJ262"/>
          <cell r="CK262"/>
          <cell r="CL262"/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/>
          <cell r="DB262"/>
          <cell r="DC262"/>
          <cell r="DD262"/>
          <cell r="DE262"/>
          <cell r="DF262"/>
          <cell r="DG262"/>
          <cell r="DH262"/>
          <cell r="DI262"/>
          <cell r="DJ262"/>
          <cell r="DK262"/>
          <cell r="DL262"/>
          <cell r="DM262"/>
          <cell r="DN262"/>
          <cell r="DO262"/>
          <cell r="DP262"/>
          <cell r="DQ262"/>
          <cell r="DR262"/>
          <cell r="DS262"/>
          <cell r="DT262"/>
          <cell r="DU262"/>
          <cell r="DV262"/>
          <cell r="DW262"/>
          <cell r="DX262"/>
          <cell r="DY262"/>
          <cell r="DZ262"/>
          <cell r="EA262"/>
          <cell r="EB262"/>
          <cell r="EC262"/>
          <cell r="ED262"/>
          <cell r="EE262"/>
          <cell r="EF262"/>
          <cell r="EG262"/>
          <cell r="EH262"/>
          <cell r="EI262"/>
          <cell r="EJ262"/>
          <cell r="EK262"/>
          <cell r="EL262"/>
          <cell r="EM262"/>
          <cell r="EN262"/>
          <cell r="EO262"/>
          <cell r="EP262"/>
          <cell r="EQ262"/>
          <cell r="ER262"/>
          <cell r="ES262"/>
          <cell r="ET262"/>
          <cell r="EU262"/>
          <cell r="EV262"/>
          <cell r="EW262"/>
          <cell r="EX262"/>
          <cell r="EY262"/>
          <cell r="EZ262"/>
          <cell r="FA262"/>
          <cell r="FB262"/>
          <cell r="FC262"/>
          <cell r="FD262"/>
          <cell r="FE262"/>
          <cell r="FF262"/>
          <cell r="FG262"/>
          <cell r="FH262"/>
          <cell r="FI262"/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/>
          <cell r="AB263"/>
          <cell r="AC263"/>
          <cell r="AD263"/>
          <cell r="AE263"/>
          <cell r="AF263"/>
          <cell r="AG263"/>
          <cell r="AH263"/>
          <cell r="AI263"/>
          <cell r="AJ263"/>
          <cell r="AK263"/>
          <cell r="AL263"/>
          <cell r="AM263"/>
          <cell r="AN263"/>
          <cell r="AO263"/>
          <cell r="AP263"/>
          <cell r="AQ263"/>
          <cell r="AR263"/>
          <cell r="AS263"/>
          <cell r="AT263"/>
          <cell r="AU263"/>
          <cell r="AV263"/>
          <cell r="AW263"/>
          <cell r="AX263"/>
          <cell r="AY263"/>
          <cell r="AZ263"/>
          <cell r="BA263"/>
          <cell r="BB263"/>
          <cell r="BC263"/>
          <cell r="BD263"/>
          <cell r="BE263"/>
          <cell r="BF263"/>
          <cell r="BG263"/>
          <cell r="BH263"/>
          <cell r="BI263"/>
          <cell r="BJ263"/>
          <cell r="BK263"/>
          <cell r="BL263"/>
          <cell r="BM263"/>
          <cell r="BN263"/>
          <cell r="BO263"/>
          <cell r="BP263"/>
          <cell r="BQ263"/>
          <cell r="BR263"/>
          <cell r="BS263"/>
          <cell r="BT263"/>
          <cell r="BU263"/>
          <cell r="BV263"/>
          <cell r="BW263"/>
          <cell r="BX263"/>
          <cell r="BY263"/>
          <cell r="BZ263"/>
          <cell r="CA263"/>
          <cell r="CB263"/>
          <cell r="CC263"/>
          <cell r="CD263"/>
          <cell r="CE263"/>
          <cell r="CF263"/>
          <cell r="CG263"/>
          <cell r="CH263"/>
          <cell r="CI263"/>
          <cell r="CJ263"/>
          <cell r="CK263"/>
          <cell r="CL263"/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/>
          <cell r="DB263"/>
          <cell r="DC263"/>
          <cell r="DD263"/>
          <cell r="DE263"/>
          <cell r="DF263"/>
          <cell r="DG263"/>
          <cell r="DH263"/>
          <cell r="DI263"/>
          <cell r="DJ263"/>
          <cell r="DK263"/>
          <cell r="DL263"/>
          <cell r="DM263"/>
          <cell r="DN263"/>
          <cell r="DO263"/>
          <cell r="DP263"/>
          <cell r="DQ263"/>
          <cell r="DR263"/>
          <cell r="DS263"/>
          <cell r="DT263"/>
          <cell r="DU263"/>
          <cell r="DV263"/>
          <cell r="DW263"/>
          <cell r="DX263"/>
          <cell r="DY263"/>
          <cell r="DZ263"/>
          <cell r="EA263"/>
          <cell r="EB263"/>
          <cell r="EC263"/>
          <cell r="ED263"/>
          <cell r="EE263"/>
          <cell r="EF263"/>
          <cell r="EG263"/>
          <cell r="EH263"/>
          <cell r="EI263"/>
          <cell r="EJ263"/>
          <cell r="EK263"/>
          <cell r="EL263"/>
          <cell r="EM263"/>
          <cell r="EN263"/>
          <cell r="EO263"/>
          <cell r="EP263"/>
          <cell r="EQ263"/>
          <cell r="ER263"/>
          <cell r="ES263"/>
          <cell r="ET263"/>
          <cell r="EU263"/>
          <cell r="EV263"/>
          <cell r="EW263"/>
          <cell r="EX263"/>
          <cell r="EY263"/>
          <cell r="EZ263"/>
          <cell r="FA263"/>
          <cell r="FB263"/>
          <cell r="FC263"/>
          <cell r="FD263"/>
          <cell r="FE263"/>
          <cell r="FF263"/>
          <cell r="FG263"/>
          <cell r="FH263"/>
          <cell r="FI263"/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/>
          <cell r="AB264"/>
          <cell r="AC264"/>
          <cell r="AD264"/>
          <cell r="AE264"/>
          <cell r="AF264"/>
          <cell r="AG264"/>
          <cell r="AH264"/>
          <cell r="AI264"/>
          <cell r="AJ264"/>
          <cell r="AK264"/>
          <cell r="AL264"/>
          <cell r="AM264"/>
          <cell r="AN264"/>
          <cell r="AO264"/>
          <cell r="AP264"/>
          <cell r="AQ264"/>
          <cell r="AR264"/>
          <cell r="AS264"/>
          <cell r="AT264"/>
          <cell r="AU264"/>
          <cell r="AV264"/>
          <cell r="AW264"/>
          <cell r="AX264"/>
          <cell r="AY264"/>
          <cell r="AZ264"/>
          <cell r="BA264"/>
          <cell r="BB264"/>
          <cell r="BC264"/>
          <cell r="BD264"/>
          <cell r="BE264"/>
          <cell r="BF264"/>
          <cell r="BG264"/>
          <cell r="BH264"/>
          <cell r="BI264"/>
          <cell r="BJ264"/>
          <cell r="BK264"/>
          <cell r="BL264"/>
          <cell r="BM264"/>
          <cell r="BN264"/>
          <cell r="BO264"/>
          <cell r="BP264"/>
          <cell r="BQ264"/>
          <cell r="BR264"/>
          <cell r="BS264"/>
          <cell r="BT264"/>
          <cell r="BU264"/>
          <cell r="BV264"/>
          <cell r="BW264"/>
          <cell r="BX264"/>
          <cell r="BY264"/>
          <cell r="BZ264"/>
          <cell r="CA264"/>
          <cell r="CB264"/>
          <cell r="CC264"/>
          <cell r="CD264"/>
          <cell r="CE264"/>
          <cell r="CF264"/>
          <cell r="CG264"/>
          <cell r="CH264"/>
          <cell r="CI264"/>
          <cell r="CJ264"/>
          <cell r="CK264"/>
          <cell r="CL264"/>
          <cell r="CM264"/>
          <cell r="CN264"/>
          <cell r="CO264"/>
          <cell r="CP264"/>
          <cell r="CQ264"/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/>
          <cell r="DD264"/>
          <cell r="DE264"/>
          <cell r="DF264"/>
          <cell r="DG264"/>
          <cell r="DH264"/>
          <cell r="DI264"/>
          <cell r="DJ264"/>
          <cell r="DK264"/>
          <cell r="DL264"/>
          <cell r="DM264"/>
          <cell r="DN264"/>
          <cell r="DO264"/>
          <cell r="DP264"/>
          <cell r="DQ264"/>
          <cell r="DR264"/>
          <cell r="DS264"/>
          <cell r="DT264"/>
          <cell r="DU264"/>
          <cell r="DV264"/>
          <cell r="DW264"/>
          <cell r="DX264"/>
          <cell r="DY264"/>
          <cell r="DZ264"/>
          <cell r="EA264"/>
          <cell r="EB264"/>
          <cell r="EC264"/>
          <cell r="ED264"/>
          <cell r="EE264"/>
          <cell r="EF264"/>
          <cell r="EG264"/>
          <cell r="EH264"/>
          <cell r="EI264"/>
          <cell r="EJ264"/>
          <cell r="EK264"/>
          <cell r="EL264"/>
          <cell r="EM264"/>
          <cell r="EN264"/>
          <cell r="EO264"/>
          <cell r="EP264"/>
          <cell r="EQ264"/>
          <cell r="ER264"/>
          <cell r="ES264"/>
          <cell r="ET264"/>
          <cell r="EU264"/>
          <cell r="EV264"/>
          <cell r="EW264"/>
          <cell r="EX264"/>
          <cell r="EY264"/>
          <cell r="EZ264"/>
          <cell r="FA264"/>
          <cell r="FB264"/>
          <cell r="FC264"/>
          <cell r="FD264"/>
          <cell r="FE264"/>
          <cell r="FF264"/>
          <cell r="FG264"/>
          <cell r="FH264"/>
          <cell r="FI264"/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/>
          <cell r="AB265"/>
          <cell r="AC265"/>
          <cell r="AD265"/>
          <cell r="AE265"/>
          <cell r="AF265"/>
          <cell r="AG265"/>
          <cell r="AH265"/>
          <cell r="AI265"/>
          <cell r="AJ265"/>
          <cell r="AK265"/>
          <cell r="AL265"/>
          <cell r="AM265"/>
          <cell r="AN265"/>
          <cell r="AO265"/>
          <cell r="AP265"/>
          <cell r="AQ265"/>
          <cell r="AR265"/>
          <cell r="AS265"/>
          <cell r="AT265"/>
          <cell r="AU265"/>
          <cell r="AV265"/>
          <cell r="AW265"/>
          <cell r="AX265"/>
          <cell r="AY265"/>
          <cell r="AZ265"/>
          <cell r="BA265"/>
          <cell r="BB265"/>
          <cell r="BC265"/>
          <cell r="BD265"/>
          <cell r="BE265"/>
          <cell r="BF265"/>
          <cell r="BG265"/>
          <cell r="BH265"/>
          <cell r="BI265"/>
          <cell r="BJ265"/>
          <cell r="BK265"/>
          <cell r="BL265"/>
          <cell r="BM265"/>
          <cell r="BN265"/>
          <cell r="BO265"/>
          <cell r="BP265"/>
          <cell r="BQ265"/>
          <cell r="BR265"/>
          <cell r="BS265"/>
          <cell r="BT265"/>
          <cell r="BU265"/>
          <cell r="BV265"/>
          <cell r="BW265"/>
          <cell r="BX265"/>
          <cell r="BY265"/>
          <cell r="BZ265"/>
          <cell r="CA265"/>
          <cell r="CB265"/>
          <cell r="CC265"/>
          <cell r="CD265"/>
          <cell r="CE265"/>
          <cell r="CF265"/>
          <cell r="CG265"/>
          <cell r="CH265"/>
          <cell r="CI265"/>
          <cell r="CJ265"/>
          <cell r="CK265"/>
          <cell r="CL265"/>
          <cell r="CM265"/>
          <cell r="CN265"/>
          <cell r="CO265"/>
          <cell r="CP265"/>
          <cell r="CQ265"/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/>
          <cell r="DD265"/>
          <cell r="DE265"/>
          <cell r="DF265"/>
          <cell r="DG265"/>
          <cell r="DH265"/>
          <cell r="DI265"/>
          <cell r="DJ265"/>
          <cell r="DK265"/>
          <cell r="DL265"/>
          <cell r="DM265"/>
          <cell r="DN265"/>
          <cell r="DO265"/>
          <cell r="DP265"/>
          <cell r="DQ265"/>
          <cell r="DR265"/>
          <cell r="DS265"/>
          <cell r="DT265"/>
          <cell r="DU265"/>
          <cell r="DV265"/>
          <cell r="DW265"/>
          <cell r="DX265"/>
          <cell r="DY265"/>
          <cell r="DZ265"/>
          <cell r="EA265"/>
          <cell r="EB265"/>
          <cell r="EC265"/>
          <cell r="ED265"/>
          <cell r="EE265"/>
          <cell r="EF265"/>
          <cell r="EG265"/>
          <cell r="EH265"/>
          <cell r="EI265"/>
          <cell r="EJ265"/>
          <cell r="EK265"/>
          <cell r="EL265"/>
          <cell r="EM265"/>
          <cell r="EN265"/>
          <cell r="EO265"/>
          <cell r="EP265"/>
          <cell r="EQ265"/>
          <cell r="ER265"/>
          <cell r="ES265"/>
          <cell r="ET265"/>
          <cell r="EU265"/>
          <cell r="EV265"/>
          <cell r="EW265"/>
          <cell r="EX265"/>
          <cell r="EY265"/>
          <cell r="EZ265"/>
          <cell r="FA265"/>
          <cell r="FB265"/>
          <cell r="FC265"/>
          <cell r="FD265"/>
          <cell r="FE265"/>
          <cell r="FF265"/>
          <cell r="FG265"/>
          <cell r="FH265"/>
          <cell r="FI265"/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/>
          <cell r="AB270"/>
          <cell r="AC270"/>
          <cell r="AD270"/>
          <cell r="AE270"/>
          <cell r="AF270"/>
          <cell r="AG270"/>
          <cell r="AH270"/>
          <cell r="AI270"/>
          <cell r="AJ270"/>
          <cell r="AK270"/>
          <cell r="AL270"/>
          <cell r="AM270"/>
          <cell r="AN270"/>
          <cell r="AO270"/>
          <cell r="AP270"/>
          <cell r="AQ270"/>
          <cell r="AR270"/>
          <cell r="AS270"/>
          <cell r="AT270"/>
          <cell r="AU270"/>
          <cell r="AV270"/>
          <cell r="AW270"/>
          <cell r="AX270"/>
          <cell r="AY270"/>
          <cell r="AZ270"/>
          <cell r="BA270"/>
          <cell r="BB270"/>
          <cell r="BC270"/>
          <cell r="BD270"/>
          <cell r="BE270"/>
          <cell r="BF270"/>
          <cell r="BG270"/>
          <cell r="BH270"/>
          <cell r="BI270"/>
          <cell r="BJ270"/>
          <cell r="BK270"/>
          <cell r="BL270"/>
          <cell r="BM270"/>
          <cell r="BN270"/>
          <cell r="BO270"/>
          <cell r="BP270"/>
          <cell r="BQ270"/>
          <cell r="BR270"/>
          <cell r="BS270"/>
          <cell r="BT270"/>
          <cell r="BU270"/>
          <cell r="BV270"/>
          <cell r="BW270"/>
          <cell r="BX270"/>
          <cell r="BY270"/>
          <cell r="BZ270"/>
          <cell r="CA270"/>
          <cell r="CB270"/>
          <cell r="CC270"/>
          <cell r="CD270"/>
          <cell r="CE270"/>
          <cell r="CF270"/>
          <cell r="CG270"/>
          <cell r="CH270"/>
          <cell r="CI270"/>
          <cell r="CJ270"/>
          <cell r="CK270"/>
          <cell r="CL270"/>
          <cell r="CM270"/>
          <cell r="CN270"/>
          <cell r="CO270"/>
          <cell r="CP270"/>
          <cell r="CQ270"/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/>
          <cell r="DD270"/>
          <cell r="DE270"/>
          <cell r="DF270"/>
          <cell r="DG270"/>
          <cell r="DH270"/>
          <cell r="DI270"/>
          <cell r="DJ270"/>
          <cell r="DK270"/>
          <cell r="DL270"/>
          <cell r="DM270"/>
          <cell r="DN270"/>
          <cell r="DO270"/>
          <cell r="DP270"/>
          <cell r="DQ270"/>
          <cell r="DR270"/>
          <cell r="DS270"/>
          <cell r="DT270"/>
          <cell r="DU270"/>
          <cell r="DV270"/>
          <cell r="DW270"/>
          <cell r="DX270"/>
          <cell r="DY270"/>
          <cell r="DZ270"/>
          <cell r="EA270"/>
          <cell r="EB270"/>
          <cell r="EC270"/>
          <cell r="ED270"/>
          <cell r="EE270"/>
          <cell r="EF270"/>
          <cell r="EG270"/>
          <cell r="EH270"/>
          <cell r="EI270"/>
          <cell r="EJ270"/>
          <cell r="EK270"/>
          <cell r="EL270"/>
          <cell r="EM270"/>
          <cell r="EN270"/>
          <cell r="EO270"/>
          <cell r="EP270"/>
          <cell r="EQ270"/>
          <cell r="ER270"/>
          <cell r="ES270"/>
          <cell r="ET270"/>
          <cell r="EU270"/>
          <cell r="EV270"/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0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4" Type="http://schemas.openxmlformats.org/officeDocument/2006/relationships/ctrlProp" Target="../ctrlProps/ctrlProp2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24.xm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9.xml"/><Relationship Id="rId13" Type="http://schemas.openxmlformats.org/officeDocument/2006/relationships/ctrlProp" Target="../ctrlProps/ctrlProp34.xml"/><Relationship Id="rId3" Type="http://schemas.openxmlformats.org/officeDocument/2006/relationships/vmlDrawing" Target="../drawings/vmlDrawing11.vml"/><Relationship Id="rId7" Type="http://schemas.openxmlformats.org/officeDocument/2006/relationships/ctrlProp" Target="../ctrlProps/ctrlProp28.xml"/><Relationship Id="rId12" Type="http://schemas.openxmlformats.org/officeDocument/2006/relationships/ctrlProp" Target="../ctrlProps/ctrlProp33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7.xml"/><Relationship Id="rId11" Type="http://schemas.openxmlformats.org/officeDocument/2006/relationships/ctrlProp" Target="../ctrlProps/ctrlProp32.xml"/><Relationship Id="rId5" Type="http://schemas.openxmlformats.org/officeDocument/2006/relationships/ctrlProp" Target="../ctrlProps/ctrlProp26.xml"/><Relationship Id="rId15" Type="http://schemas.openxmlformats.org/officeDocument/2006/relationships/ctrlProp" Target="../ctrlProps/ctrlProp36.xml"/><Relationship Id="rId10" Type="http://schemas.openxmlformats.org/officeDocument/2006/relationships/ctrlProp" Target="../ctrlProps/ctrlProp31.xml"/><Relationship Id="rId4" Type="http://schemas.openxmlformats.org/officeDocument/2006/relationships/ctrlProp" Target="../ctrlProps/ctrlProp25.xml"/><Relationship Id="rId9" Type="http://schemas.openxmlformats.org/officeDocument/2006/relationships/ctrlProp" Target="../ctrlProps/ctrlProp30.xml"/><Relationship Id="rId14" Type="http://schemas.openxmlformats.org/officeDocument/2006/relationships/ctrlProp" Target="../ctrlProps/ctrlProp35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7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7" Type="http://schemas.openxmlformats.org/officeDocument/2006/relationships/ctrlProp" Target="../ctrlProps/ctrlProp41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40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ctrlProp" Target="../ctrlProps/ctrlProp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4" Type="http://schemas.openxmlformats.org/officeDocument/2006/relationships/ctrlProp" Target="../ctrlProps/ctrlProp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13"/>
  <sheetViews>
    <sheetView showGridLines="0" tabSelected="1" workbookViewId="0">
      <selection activeCell="D5" sqref="D5"/>
    </sheetView>
  </sheetViews>
  <sheetFormatPr defaultRowHeight="15" x14ac:dyDescent="0.2"/>
  <cols>
    <col min="1" max="1" width="5.5703125" style="163" customWidth="1"/>
    <col min="2" max="2" width="8" style="163" customWidth="1"/>
    <col min="3" max="3" width="26.7109375" style="163" customWidth="1"/>
    <col min="4" max="4" width="13.85546875" style="163" customWidth="1"/>
    <col min="5" max="5" width="16" style="163" customWidth="1"/>
    <col min="6" max="6" width="5.5703125" style="163" customWidth="1"/>
    <col min="7" max="16384" width="9.140625" style="163"/>
  </cols>
  <sheetData>
    <row r="1" spans="2:5" ht="19.5" customHeight="1" x14ac:dyDescent="0.2"/>
    <row r="2" spans="2:5" ht="18.75" x14ac:dyDescent="0.2">
      <c r="B2" s="164" t="s">
        <v>318</v>
      </c>
    </row>
    <row r="3" spans="2:5" ht="18" customHeight="1" x14ac:dyDescent="0.2">
      <c r="B3" s="266" t="s">
        <v>319</v>
      </c>
      <c r="C3" s="266"/>
      <c r="D3" s="165"/>
    </row>
    <row r="4" spans="2:5" x14ac:dyDescent="0.2">
      <c r="B4" s="199" t="s">
        <v>320</v>
      </c>
      <c r="C4" s="166"/>
    </row>
    <row r="5" spans="2:5" x14ac:dyDescent="0.2">
      <c r="B5" s="228" t="s">
        <v>321</v>
      </c>
      <c r="C5" s="166" t="s">
        <v>322</v>
      </c>
    </row>
    <row r="6" spans="2:5" ht="18" x14ac:dyDescent="0.2">
      <c r="B6" s="167" t="s">
        <v>323</v>
      </c>
      <c r="C6" s="166" t="s">
        <v>324</v>
      </c>
    </row>
    <row r="7" spans="2:5" ht="18" x14ac:dyDescent="0.2">
      <c r="B7" s="167" t="s">
        <v>325</v>
      </c>
      <c r="C7" s="166" t="s">
        <v>326</v>
      </c>
    </row>
    <row r="9" spans="2:5" x14ac:dyDescent="0.2">
      <c r="B9" s="168" t="s">
        <v>327</v>
      </c>
    </row>
    <row r="10" spans="2:5" ht="17.25" customHeight="1" x14ac:dyDescent="0.2">
      <c r="C10" s="169" t="s">
        <v>328</v>
      </c>
      <c r="D10" s="170">
        <v>865</v>
      </c>
    </row>
    <row r="11" spans="2:5" ht="17.25" customHeight="1" x14ac:dyDescent="0.2">
      <c r="C11" s="169" t="s">
        <v>329</v>
      </c>
      <c r="D11" s="170">
        <v>820</v>
      </c>
    </row>
    <row r="12" spans="2:5" ht="16.5" customHeight="1" x14ac:dyDescent="0.2">
      <c r="C12" s="171" t="s">
        <v>443</v>
      </c>
      <c r="D12" s="172"/>
      <c r="E12" s="173" t="s">
        <v>452</v>
      </c>
    </row>
    <row r="13" spans="2:5" ht="19.5" customHeight="1" x14ac:dyDescent="0.2"/>
  </sheetData>
  <mergeCells count="1">
    <mergeCell ref="B3:C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6865" r:id="rId3" name="Scroll Bar 1">
              <controlPr defaultSize="0" autoPict="0">
                <anchor moveWithCells="1">
                  <from>
                    <xdr:col>2</xdr:col>
                    <xdr:colOff>1247775</xdr:colOff>
                    <xdr:row>9</xdr:row>
                    <xdr:rowOff>28575</xdr:rowOff>
                  </from>
                  <to>
                    <xdr:col>2</xdr:col>
                    <xdr:colOff>1733550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6" r:id="rId4" name="Scroll Bar 2">
              <controlPr defaultSize="0" autoPict="0">
                <anchor moveWithCells="1">
                  <from>
                    <xdr:col>2</xdr:col>
                    <xdr:colOff>1247775</xdr:colOff>
                    <xdr:row>10</xdr:row>
                    <xdr:rowOff>28575</xdr:rowOff>
                  </from>
                  <to>
                    <xdr:col>2</xdr:col>
                    <xdr:colOff>1733550</xdr:colOff>
                    <xdr:row>10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306"/>
  <sheetViews>
    <sheetView showGridLines="0" workbookViewId="0">
      <selection activeCell="D7" sqref="D7"/>
    </sheetView>
  </sheetViews>
  <sheetFormatPr defaultRowHeight="15" x14ac:dyDescent="0.2"/>
  <cols>
    <col min="1" max="1" width="5.85546875" style="22" customWidth="1"/>
    <col min="2" max="2" width="21.85546875" style="22" customWidth="1"/>
    <col min="3" max="3" width="11.140625" style="22" customWidth="1"/>
    <col min="4" max="4" width="9.140625" style="22"/>
    <col min="5" max="5" width="23.85546875" style="22" customWidth="1"/>
    <col min="6" max="6" width="5.85546875" style="23" customWidth="1"/>
    <col min="7" max="16384" width="9.140625" style="22"/>
  </cols>
  <sheetData>
    <row r="1" spans="2:5" ht="19.5" customHeight="1" x14ac:dyDescent="0.2"/>
    <row r="2" spans="2:5" ht="15.75" x14ac:dyDescent="0.2">
      <c r="B2" s="21" t="s">
        <v>259</v>
      </c>
    </row>
    <row r="3" spans="2:5" ht="18" customHeight="1" x14ac:dyDescent="0.2">
      <c r="B3" s="25" t="s">
        <v>257</v>
      </c>
      <c r="C3" s="30">
        <f>D3-10</f>
        <v>-10</v>
      </c>
      <c r="D3" s="22">
        <v>0</v>
      </c>
      <c r="E3" s="26" t="s">
        <v>302</v>
      </c>
    </row>
    <row r="4" spans="2:5" ht="18" customHeight="1" x14ac:dyDescent="0.2">
      <c r="B4" s="25" t="s">
        <v>258</v>
      </c>
      <c r="C4" s="30">
        <v>10</v>
      </c>
      <c r="D4" s="27" t="s">
        <v>303</v>
      </c>
    </row>
    <row r="5" spans="2:5" ht="6.75" customHeight="1" x14ac:dyDescent="0.2"/>
    <row r="6" spans="2:5" x14ac:dyDescent="0.2">
      <c r="C6" s="28"/>
      <c r="D6" s="29" t="s">
        <v>469</v>
      </c>
    </row>
    <row r="7" spans="2:5" x14ac:dyDescent="0.2">
      <c r="C7" s="23"/>
      <c r="D7" s="29" t="s">
        <v>470</v>
      </c>
    </row>
    <row r="8" spans="2:5" x14ac:dyDescent="0.2">
      <c r="C8" s="23"/>
    </row>
    <row r="9" spans="2:5" x14ac:dyDescent="0.2">
      <c r="C9" s="23"/>
    </row>
    <row r="10" spans="2:5" x14ac:dyDescent="0.2">
      <c r="C10" s="23"/>
    </row>
    <row r="11" spans="2:5" x14ac:dyDescent="0.2">
      <c r="C11" s="23"/>
    </row>
    <row r="12" spans="2:5" x14ac:dyDescent="0.2">
      <c r="C12" s="23"/>
    </row>
    <row r="13" spans="2:5" x14ac:dyDescent="0.2">
      <c r="C13" s="23"/>
    </row>
    <row r="14" spans="2:5" x14ac:dyDescent="0.2">
      <c r="C14" s="23"/>
    </row>
    <row r="15" spans="2:5" x14ac:dyDescent="0.2">
      <c r="C15" s="23"/>
    </row>
    <row r="16" spans="2:5" x14ac:dyDescent="0.2">
      <c r="C16" s="23"/>
    </row>
    <row r="17" spans="3:3" x14ac:dyDescent="0.2">
      <c r="C17" s="23"/>
    </row>
    <row r="18" spans="3:3" x14ac:dyDescent="0.2">
      <c r="C18" s="23"/>
    </row>
    <row r="19" spans="3:3" x14ac:dyDescent="0.2">
      <c r="C19" s="23"/>
    </row>
    <row r="20" spans="3:3" x14ac:dyDescent="0.2">
      <c r="C20" s="23"/>
    </row>
    <row r="21" spans="3:3" x14ac:dyDescent="0.2">
      <c r="C21" s="23"/>
    </row>
    <row r="22" spans="3:3" x14ac:dyDescent="0.2">
      <c r="C22" s="23"/>
    </row>
    <row r="23" spans="3:3" x14ac:dyDescent="0.2">
      <c r="C23" s="23"/>
    </row>
    <row r="24" spans="3:3" x14ac:dyDescent="0.2">
      <c r="C24" s="23"/>
    </row>
    <row r="25" spans="3:3" x14ac:dyDescent="0.2">
      <c r="C25" s="23"/>
    </row>
    <row r="26" spans="3:3" x14ac:dyDescent="0.2">
      <c r="C26" s="23"/>
    </row>
    <row r="27" spans="3:3" x14ac:dyDescent="0.2">
      <c r="C27" s="23"/>
    </row>
    <row r="28" spans="3:3" x14ac:dyDescent="0.2">
      <c r="C28" s="23"/>
    </row>
    <row r="29" spans="3:3" x14ac:dyDescent="0.2">
      <c r="C29" s="23"/>
    </row>
    <row r="30" spans="3:3" x14ac:dyDescent="0.2">
      <c r="C30" s="23"/>
    </row>
    <row r="31" spans="3:3" x14ac:dyDescent="0.2">
      <c r="C31" s="23"/>
    </row>
    <row r="32" spans="3:3" x14ac:dyDescent="0.2">
      <c r="C32" s="23"/>
    </row>
    <row r="33" spans="3:3" x14ac:dyDescent="0.2">
      <c r="C33" s="23"/>
    </row>
    <row r="34" spans="3:3" x14ac:dyDescent="0.2">
      <c r="C34" s="23"/>
    </row>
    <row r="35" spans="3:3" x14ac:dyDescent="0.2">
      <c r="C35" s="23"/>
    </row>
    <row r="36" spans="3:3" x14ac:dyDescent="0.2">
      <c r="C36" s="23"/>
    </row>
    <row r="37" spans="3:3" x14ac:dyDescent="0.2">
      <c r="C37" s="23"/>
    </row>
    <row r="38" spans="3:3" x14ac:dyDescent="0.2">
      <c r="C38" s="23"/>
    </row>
    <row r="39" spans="3:3" x14ac:dyDescent="0.2">
      <c r="C39" s="23"/>
    </row>
    <row r="40" spans="3:3" x14ac:dyDescent="0.2">
      <c r="C40" s="23"/>
    </row>
    <row r="41" spans="3:3" x14ac:dyDescent="0.2">
      <c r="C41" s="23"/>
    </row>
    <row r="42" spans="3:3" x14ac:dyDescent="0.2">
      <c r="C42" s="23"/>
    </row>
    <row r="43" spans="3:3" x14ac:dyDescent="0.2">
      <c r="C43" s="23"/>
    </row>
    <row r="44" spans="3:3" x14ac:dyDescent="0.2">
      <c r="C44" s="23"/>
    </row>
    <row r="45" spans="3:3" x14ac:dyDescent="0.2">
      <c r="C45" s="23"/>
    </row>
    <row r="46" spans="3:3" x14ac:dyDescent="0.2">
      <c r="C46" s="23"/>
    </row>
    <row r="47" spans="3:3" x14ac:dyDescent="0.2">
      <c r="C47" s="23"/>
    </row>
    <row r="48" spans="3:3" x14ac:dyDescent="0.2">
      <c r="C48" s="23"/>
    </row>
    <row r="49" spans="3:3" x14ac:dyDescent="0.2">
      <c r="C49" s="23"/>
    </row>
    <row r="50" spans="3:3" x14ac:dyDescent="0.2">
      <c r="C50" s="23"/>
    </row>
    <row r="51" spans="3:3" x14ac:dyDescent="0.2">
      <c r="C51" s="23"/>
    </row>
    <row r="52" spans="3:3" x14ac:dyDescent="0.2">
      <c r="C52" s="23"/>
    </row>
    <row r="53" spans="3:3" x14ac:dyDescent="0.2">
      <c r="C53" s="23"/>
    </row>
    <row r="54" spans="3:3" x14ac:dyDescent="0.2">
      <c r="C54" s="23"/>
    </row>
    <row r="55" spans="3:3" x14ac:dyDescent="0.2">
      <c r="C55" s="23"/>
    </row>
    <row r="56" spans="3:3" x14ac:dyDescent="0.2">
      <c r="C56" s="23"/>
    </row>
    <row r="57" spans="3:3" x14ac:dyDescent="0.2">
      <c r="C57" s="23"/>
    </row>
    <row r="58" spans="3:3" x14ac:dyDescent="0.2">
      <c r="C58" s="23"/>
    </row>
    <row r="59" spans="3:3" x14ac:dyDescent="0.2">
      <c r="C59" s="23"/>
    </row>
    <row r="60" spans="3:3" x14ac:dyDescent="0.2">
      <c r="C60" s="23"/>
    </row>
    <row r="61" spans="3:3" x14ac:dyDescent="0.2">
      <c r="C61" s="23"/>
    </row>
    <row r="62" spans="3:3" x14ac:dyDescent="0.2">
      <c r="C62" s="23"/>
    </row>
    <row r="63" spans="3:3" x14ac:dyDescent="0.2">
      <c r="C63" s="23"/>
    </row>
    <row r="64" spans="3:3" x14ac:dyDescent="0.2">
      <c r="C64" s="23"/>
    </row>
    <row r="65" spans="3:3" x14ac:dyDescent="0.2">
      <c r="C65" s="23"/>
    </row>
    <row r="66" spans="3:3" x14ac:dyDescent="0.2">
      <c r="C66" s="23"/>
    </row>
    <row r="67" spans="3:3" x14ac:dyDescent="0.2">
      <c r="C67" s="23"/>
    </row>
    <row r="68" spans="3:3" x14ac:dyDescent="0.2">
      <c r="C68" s="23"/>
    </row>
    <row r="69" spans="3:3" x14ac:dyDescent="0.2">
      <c r="C69" s="23"/>
    </row>
    <row r="70" spans="3:3" x14ac:dyDescent="0.2">
      <c r="C70" s="23"/>
    </row>
    <row r="71" spans="3:3" x14ac:dyDescent="0.2">
      <c r="C71" s="23"/>
    </row>
    <row r="72" spans="3:3" x14ac:dyDescent="0.2">
      <c r="C72" s="23"/>
    </row>
    <row r="73" spans="3:3" x14ac:dyDescent="0.2">
      <c r="C73" s="23"/>
    </row>
    <row r="74" spans="3:3" x14ac:dyDescent="0.2">
      <c r="C74" s="23"/>
    </row>
    <row r="75" spans="3:3" x14ac:dyDescent="0.2">
      <c r="C75" s="23"/>
    </row>
    <row r="76" spans="3:3" x14ac:dyDescent="0.2">
      <c r="C76" s="23"/>
    </row>
    <row r="77" spans="3:3" x14ac:dyDescent="0.2">
      <c r="C77" s="23"/>
    </row>
    <row r="78" spans="3:3" x14ac:dyDescent="0.2">
      <c r="C78" s="23"/>
    </row>
    <row r="79" spans="3:3" x14ac:dyDescent="0.2">
      <c r="C79" s="23"/>
    </row>
    <row r="80" spans="3:3" x14ac:dyDescent="0.2">
      <c r="C80" s="23"/>
    </row>
    <row r="81" spans="3:3" x14ac:dyDescent="0.2">
      <c r="C81" s="23"/>
    </row>
    <row r="82" spans="3:3" x14ac:dyDescent="0.2">
      <c r="C82" s="23"/>
    </row>
    <row r="83" spans="3:3" x14ac:dyDescent="0.2">
      <c r="C83" s="23"/>
    </row>
    <row r="84" spans="3:3" x14ac:dyDescent="0.2">
      <c r="C84" s="23"/>
    </row>
    <row r="85" spans="3:3" x14ac:dyDescent="0.2">
      <c r="C85" s="23"/>
    </row>
    <row r="86" spans="3:3" x14ac:dyDescent="0.2">
      <c r="C86" s="23"/>
    </row>
    <row r="87" spans="3:3" x14ac:dyDescent="0.2">
      <c r="C87" s="23"/>
    </row>
    <row r="88" spans="3:3" x14ac:dyDescent="0.2">
      <c r="C88" s="23"/>
    </row>
    <row r="89" spans="3:3" x14ac:dyDescent="0.2">
      <c r="C89" s="23"/>
    </row>
    <row r="90" spans="3:3" x14ac:dyDescent="0.2">
      <c r="C90" s="23"/>
    </row>
    <row r="91" spans="3:3" x14ac:dyDescent="0.2">
      <c r="C91" s="23"/>
    </row>
    <row r="92" spans="3:3" x14ac:dyDescent="0.2">
      <c r="C92" s="23"/>
    </row>
    <row r="93" spans="3:3" x14ac:dyDescent="0.2">
      <c r="C93" s="23"/>
    </row>
    <row r="94" spans="3:3" x14ac:dyDescent="0.2">
      <c r="C94" s="23"/>
    </row>
    <row r="95" spans="3:3" x14ac:dyDescent="0.2">
      <c r="C95" s="23"/>
    </row>
    <row r="96" spans="3:3" x14ac:dyDescent="0.2">
      <c r="C96" s="23"/>
    </row>
    <row r="97" spans="3:3" x14ac:dyDescent="0.2">
      <c r="C97" s="23"/>
    </row>
    <row r="98" spans="3:3" x14ac:dyDescent="0.2">
      <c r="C98" s="23"/>
    </row>
    <row r="99" spans="3:3" x14ac:dyDescent="0.2">
      <c r="C99" s="23"/>
    </row>
    <row r="100" spans="3:3" x14ac:dyDescent="0.2">
      <c r="C100" s="23"/>
    </row>
    <row r="101" spans="3:3" x14ac:dyDescent="0.2">
      <c r="C101" s="23"/>
    </row>
    <row r="102" spans="3:3" x14ac:dyDescent="0.2">
      <c r="C102" s="23"/>
    </row>
    <row r="103" spans="3:3" x14ac:dyDescent="0.2">
      <c r="C103" s="23"/>
    </row>
    <row r="104" spans="3:3" x14ac:dyDescent="0.2">
      <c r="C104" s="23"/>
    </row>
    <row r="105" spans="3:3" x14ac:dyDescent="0.2">
      <c r="C105" s="23"/>
    </row>
    <row r="106" spans="3:3" x14ac:dyDescent="0.2">
      <c r="C106" s="23"/>
    </row>
    <row r="107" spans="3:3" x14ac:dyDescent="0.2">
      <c r="C107" s="23"/>
    </row>
    <row r="108" spans="3:3" x14ac:dyDescent="0.2">
      <c r="C108" s="23"/>
    </row>
    <row r="109" spans="3:3" x14ac:dyDescent="0.2">
      <c r="C109" s="23"/>
    </row>
    <row r="110" spans="3:3" x14ac:dyDescent="0.2">
      <c r="C110" s="23"/>
    </row>
    <row r="111" spans="3:3" x14ac:dyDescent="0.2">
      <c r="C111" s="23"/>
    </row>
    <row r="112" spans="3:3" x14ac:dyDescent="0.2">
      <c r="C112" s="23"/>
    </row>
    <row r="113" spans="3:3" x14ac:dyDescent="0.2">
      <c r="C113" s="23"/>
    </row>
    <row r="114" spans="3:3" x14ac:dyDescent="0.2">
      <c r="C114" s="23"/>
    </row>
    <row r="115" spans="3:3" x14ac:dyDescent="0.2">
      <c r="C115" s="23"/>
    </row>
    <row r="116" spans="3:3" x14ac:dyDescent="0.2">
      <c r="C116" s="23"/>
    </row>
    <row r="117" spans="3:3" x14ac:dyDescent="0.2">
      <c r="C117" s="23"/>
    </row>
    <row r="118" spans="3:3" x14ac:dyDescent="0.2">
      <c r="C118" s="23"/>
    </row>
    <row r="119" spans="3:3" x14ac:dyDescent="0.2">
      <c r="C119" s="23"/>
    </row>
    <row r="120" spans="3:3" x14ac:dyDescent="0.2">
      <c r="C120" s="23"/>
    </row>
    <row r="121" spans="3:3" x14ac:dyDescent="0.2">
      <c r="C121" s="23"/>
    </row>
    <row r="122" spans="3:3" x14ac:dyDescent="0.2">
      <c r="C122" s="23"/>
    </row>
    <row r="123" spans="3:3" x14ac:dyDescent="0.2">
      <c r="C123" s="23"/>
    </row>
    <row r="124" spans="3:3" x14ac:dyDescent="0.2">
      <c r="C124" s="23"/>
    </row>
    <row r="125" spans="3:3" x14ac:dyDescent="0.2">
      <c r="C125" s="23"/>
    </row>
    <row r="126" spans="3:3" x14ac:dyDescent="0.2">
      <c r="C126" s="23"/>
    </row>
    <row r="127" spans="3:3" x14ac:dyDescent="0.2">
      <c r="C127" s="23"/>
    </row>
    <row r="128" spans="3:3" x14ac:dyDescent="0.2">
      <c r="C128" s="23"/>
    </row>
    <row r="129" spans="3:3" x14ac:dyDescent="0.2">
      <c r="C129" s="23"/>
    </row>
    <row r="130" spans="3:3" x14ac:dyDescent="0.2">
      <c r="C130" s="23"/>
    </row>
    <row r="131" spans="3:3" x14ac:dyDescent="0.2">
      <c r="C131" s="23"/>
    </row>
    <row r="132" spans="3:3" x14ac:dyDescent="0.2">
      <c r="C132" s="23"/>
    </row>
    <row r="133" spans="3:3" x14ac:dyDescent="0.2">
      <c r="C133" s="23"/>
    </row>
    <row r="134" spans="3:3" x14ac:dyDescent="0.2">
      <c r="C134" s="23"/>
    </row>
    <row r="135" spans="3:3" x14ac:dyDescent="0.2">
      <c r="C135" s="23"/>
    </row>
    <row r="136" spans="3:3" x14ac:dyDescent="0.2">
      <c r="C136" s="23"/>
    </row>
    <row r="137" spans="3:3" x14ac:dyDescent="0.2">
      <c r="C137" s="23"/>
    </row>
    <row r="138" spans="3:3" x14ac:dyDescent="0.2">
      <c r="C138" s="23"/>
    </row>
    <row r="139" spans="3:3" x14ac:dyDescent="0.2">
      <c r="C139" s="23"/>
    </row>
    <row r="140" spans="3:3" x14ac:dyDescent="0.2">
      <c r="C140" s="23"/>
    </row>
    <row r="141" spans="3:3" x14ac:dyDescent="0.2">
      <c r="C141" s="23"/>
    </row>
    <row r="142" spans="3:3" x14ac:dyDescent="0.2">
      <c r="C142" s="23"/>
    </row>
    <row r="143" spans="3:3" x14ac:dyDescent="0.2">
      <c r="C143" s="23"/>
    </row>
    <row r="144" spans="3:3" x14ac:dyDescent="0.2">
      <c r="C144" s="23"/>
    </row>
    <row r="145" spans="3:3" x14ac:dyDescent="0.2">
      <c r="C145" s="23"/>
    </row>
    <row r="146" spans="3:3" x14ac:dyDescent="0.2">
      <c r="C146" s="23"/>
    </row>
    <row r="147" spans="3:3" x14ac:dyDescent="0.2">
      <c r="C147" s="23"/>
    </row>
    <row r="148" spans="3:3" x14ac:dyDescent="0.2">
      <c r="C148" s="23"/>
    </row>
    <row r="149" spans="3:3" x14ac:dyDescent="0.2">
      <c r="C149" s="23"/>
    </row>
    <row r="150" spans="3:3" x14ac:dyDescent="0.2">
      <c r="C150" s="23"/>
    </row>
    <row r="151" spans="3:3" x14ac:dyDescent="0.2">
      <c r="C151" s="23"/>
    </row>
    <row r="152" spans="3:3" x14ac:dyDescent="0.2">
      <c r="C152" s="23"/>
    </row>
    <row r="153" spans="3:3" x14ac:dyDescent="0.2">
      <c r="C153" s="23"/>
    </row>
    <row r="154" spans="3:3" x14ac:dyDescent="0.2">
      <c r="C154" s="23"/>
    </row>
    <row r="155" spans="3:3" x14ac:dyDescent="0.2">
      <c r="C155" s="23"/>
    </row>
    <row r="156" spans="3:3" x14ac:dyDescent="0.2">
      <c r="C156" s="23"/>
    </row>
    <row r="157" spans="3:3" x14ac:dyDescent="0.2">
      <c r="C157" s="23"/>
    </row>
    <row r="158" spans="3:3" x14ac:dyDescent="0.2">
      <c r="C158" s="23"/>
    </row>
    <row r="159" spans="3:3" x14ac:dyDescent="0.2">
      <c r="C159" s="23"/>
    </row>
    <row r="160" spans="3:3" x14ac:dyDescent="0.2">
      <c r="C160" s="23"/>
    </row>
    <row r="161" spans="3:3" x14ac:dyDescent="0.2">
      <c r="C161" s="23"/>
    </row>
    <row r="162" spans="3:3" x14ac:dyDescent="0.2">
      <c r="C162" s="23"/>
    </row>
    <row r="163" spans="3:3" x14ac:dyDescent="0.2">
      <c r="C163" s="23"/>
    </row>
    <row r="164" spans="3:3" x14ac:dyDescent="0.2">
      <c r="C164" s="23"/>
    </row>
    <row r="165" spans="3:3" x14ac:dyDescent="0.2">
      <c r="C165" s="23"/>
    </row>
    <row r="166" spans="3:3" x14ac:dyDescent="0.2">
      <c r="C166" s="23"/>
    </row>
    <row r="167" spans="3:3" x14ac:dyDescent="0.2">
      <c r="C167" s="23"/>
    </row>
    <row r="168" spans="3:3" x14ac:dyDescent="0.2">
      <c r="C168" s="23"/>
    </row>
    <row r="169" spans="3:3" x14ac:dyDescent="0.2">
      <c r="C169" s="23"/>
    </row>
    <row r="170" spans="3:3" x14ac:dyDescent="0.2">
      <c r="C170" s="23"/>
    </row>
    <row r="171" spans="3:3" x14ac:dyDescent="0.2">
      <c r="C171" s="23"/>
    </row>
    <row r="172" spans="3:3" x14ac:dyDescent="0.2">
      <c r="C172" s="23"/>
    </row>
    <row r="173" spans="3:3" x14ac:dyDescent="0.2">
      <c r="C173" s="23"/>
    </row>
    <row r="174" spans="3:3" x14ac:dyDescent="0.2">
      <c r="C174" s="23"/>
    </row>
    <row r="175" spans="3:3" x14ac:dyDescent="0.2">
      <c r="C175" s="23"/>
    </row>
    <row r="176" spans="3:3" x14ac:dyDescent="0.2">
      <c r="C176" s="23"/>
    </row>
    <row r="177" spans="3:3" x14ac:dyDescent="0.2">
      <c r="C177" s="23"/>
    </row>
    <row r="178" spans="3:3" x14ac:dyDescent="0.2">
      <c r="C178" s="23"/>
    </row>
    <row r="179" spans="3:3" x14ac:dyDescent="0.2">
      <c r="C179" s="23"/>
    </row>
    <row r="180" spans="3:3" x14ac:dyDescent="0.2">
      <c r="C180" s="23"/>
    </row>
    <row r="181" spans="3:3" x14ac:dyDescent="0.2">
      <c r="C181" s="23"/>
    </row>
    <row r="182" spans="3:3" x14ac:dyDescent="0.2">
      <c r="C182" s="23"/>
    </row>
    <row r="183" spans="3:3" x14ac:dyDescent="0.2">
      <c r="C183" s="23"/>
    </row>
    <row r="184" spans="3:3" x14ac:dyDescent="0.2">
      <c r="C184" s="23"/>
    </row>
    <row r="185" spans="3:3" x14ac:dyDescent="0.2">
      <c r="C185" s="23"/>
    </row>
    <row r="186" spans="3:3" x14ac:dyDescent="0.2">
      <c r="C186" s="23"/>
    </row>
    <row r="187" spans="3:3" x14ac:dyDescent="0.2">
      <c r="C187" s="23"/>
    </row>
    <row r="188" spans="3:3" x14ac:dyDescent="0.2">
      <c r="C188" s="23"/>
    </row>
    <row r="189" spans="3:3" x14ac:dyDescent="0.2">
      <c r="C189" s="23"/>
    </row>
    <row r="190" spans="3:3" x14ac:dyDescent="0.2">
      <c r="C190" s="23"/>
    </row>
    <row r="191" spans="3:3" x14ac:dyDescent="0.2">
      <c r="C191" s="23"/>
    </row>
    <row r="192" spans="3:3" x14ac:dyDescent="0.2">
      <c r="C192" s="23"/>
    </row>
    <row r="193" spans="3:3" x14ac:dyDescent="0.2">
      <c r="C193" s="23"/>
    </row>
    <row r="194" spans="3:3" x14ac:dyDescent="0.2">
      <c r="C194" s="23"/>
    </row>
    <row r="195" spans="3:3" x14ac:dyDescent="0.2">
      <c r="C195" s="23"/>
    </row>
    <row r="196" spans="3:3" x14ac:dyDescent="0.2">
      <c r="C196" s="23"/>
    </row>
    <row r="197" spans="3:3" x14ac:dyDescent="0.2">
      <c r="C197" s="23"/>
    </row>
    <row r="198" spans="3:3" x14ac:dyDescent="0.2">
      <c r="C198" s="23"/>
    </row>
    <row r="199" spans="3:3" x14ac:dyDescent="0.2">
      <c r="C199" s="23"/>
    </row>
    <row r="200" spans="3:3" x14ac:dyDescent="0.2">
      <c r="C200" s="23"/>
    </row>
    <row r="201" spans="3:3" x14ac:dyDescent="0.2">
      <c r="C201" s="23"/>
    </row>
    <row r="202" spans="3:3" x14ac:dyDescent="0.2">
      <c r="C202" s="23"/>
    </row>
    <row r="203" spans="3:3" x14ac:dyDescent="0.2">
      <c r="C203" s="23"/>
    </row>
    <row r="204" spans="3:3" x14ac:dyDescent="0.2">
      <c r="C204" s="23"/>
    </row>
    <row r="205" spans="3:3" x14ac:dyDescent="0.2">
      <c r="C205" s="23"/>
    </row>
    <row r="206" spans="3:3" x14ac:dyDescent="0.2">
      <c r="C206" s="23"/>
    </row>
    <row r="207" spans="3:3" x14ac:dyDescent="0.2">
      <c r="C207" s="23"/>
    </row>
    <row r="208" spans="3:3" x14ac:dyDescent="0.2">
      <c r="C208" s="23"/>
    </row>
    <row r="209" spans="3:3" x14ac:dyDescent="0.2">
      <c r="C209" s="23"/>
    </row>
    <row r="210" spans="3:3" x14ac:dyDescent="0.2">
      <c r="C210" s="23"/>
    </row>
    <row r="211" spans="3:3" x14ac:dyDescent="0.2">
      <c r="C211" s="23"/>
    </row>
    <row r="212" spans="3:3" x14ac:dyDescent="0.2">
      <c r="C212" s="23"/>
    </row>
    <row r="213" spans="3:3" x14ac:dyDescent="0.2">
      <c r="C213" s="23"/>
    </row>
    <row r="214" spans="3:3" x14ac:dyDescent="0.2">
      <c r="C214" s="23"/>
    </row>
    <row r="215" spans="3:3" x14ac:dyDescent="0.2">
      <c r="C215" s="23"/>
    </row>
    <row r="216" spans="3:3" x14ac:dyDescent="0.2">
      <c r="C216" s="23"/>
    </row>
    <row r="217" spans="3:3" x14ac:dyDescent="0.2">
      <c r="C217" s="23"/>
    </row>
    <row r="218" spans="3:3" x14ac:dyDescent="0.2">
      <c r="C218" s="23"/>
    </row>
    <row r="219" spans="3:3" x14ac:dyDescent="0.2">
      <c r="C219" s="23"/>
    </row>
    <row r="220" spans="3:3" x14ac:dyDescent="0.2">
      <c r="C220" s="23"/>
    </row>
    <row r="221" spans="3:3" x14ac:dyDescent="0.2">
      <c r="C221" s="23"/>
    </row>
    <row r="222" spans="3:3" x14ac:dyDescent="0.2">
      <c r="C222" s="23"/>
    </row>
    <row r="223" spans="3:3" x14ac:dyDescent="0.2">
      <c r="C223" s="23"/>
    </row>
    <row r="224" spans="3:3" x14ac:dyDescent="0.2">
      <c r="C224" s="23"/>
    </row>
    <row r="225" spans="3:3" x14ac:dyDescent="0.2">
      <c r="C225" s="23"/>
    </row>
    <row r="226" spans="3:3" x14ac:dyDescent="0.2">
      <c r="C226" s="23"/>
    </row>
    <row r="227" spans="3:3" x14ac:dyDescent="0.2">
      <c r="C227" s="23"/>
    </row>
    <row r="228" spans="3:3" x14ac:dyDescent="0.2">
      <c r="C228" s="23"/>
    </row>
    <row r="229" spans="3:3" x14ac:dyDescent="0.2">
      <c r="C229" s="23"/>
    </row>
    <row r="230" spans="3:3" x14ac:dyDescent="0.2">
      <c r="C230" s="23"/>
    </row>
    <row r="231" spans="3:3" x14ac:dyDescent="0.2">
      <c r="C231" s="23"/>
    </row>
    <row r="232" spans="3:3" x14ac:dyDescent="0.2">
      <c r="C232" s="23"/>
    </row>
    <row r="233" spans="3:3" x14ac:dyDescent="0.2">
      <c r="C233" s="23"/>
    </row>
    <row r="234" spans="3:3" x14ac:dyDescent="0.2">
      <c r="C234" s="23"/>
    </row>
    <row r="235" spans="3:3" x14ac:dyDescent="0.2">
      <c r="C235" s="23"/>
    </row>
    <row r="236" spans="3:3" x14ac:dyDescent="0.2">
      <c r="C236" s="23"/>
    </row>
    <row r="237" spans="3:3" x14ac:dyDescent="0.2">
      <c r="C237" s="23"/>
    </row>
    <row r="238" spans="3:3" x14ac:dyDescent="0.2">
      <c r="C238" s="23">
        <f t="shared" ref="C200:C263" si="0">IF(C237&lt;C$4,C237+1,"")</f>
        <v>1</v>
      </c>
    </row>
    <row r="239" spans="3:3" x14ac:dyDescent="0.2">
      <c r="C239" s="23">
        <f t="shared" si="0"/>
        <v>2</v>
      </c>
    </row>
    <row r="240" spans="3:3" x14ac:dyDescent="0.2">
      <c r="C240" s="23">
        <f t="shared" si="0"/>
        <v>3</v>
      </c>
    </row>
    <row r="241" spans="3:3" x14ac:dyDescent="0.2">
      <c r="C241" s="23">
        <f t="shared" si="0"/>
        <v>4</v>
      </c>
    </row>
    <row r="242" spans="3:3" x14ac:dyDescent="0.2">
      <c r="C242" s="23">
        <f t="shared" si="0"/>
        <v>5</v>
      </c>
    </row>
    <row r="243" spans="3:3" x14ac:dyDescent="0.2">
      <c r="C243" s="23">
        <f t="shared" si="0"/>
        <v>6</v>
      </c>
    </row>
    <row r="244" spans="3:3" x14ac:dyDescent="0.2">
      <c r="C244" s="23">
        <f t="shared" si="0"/>
        <v>7</v>
      </c>
    </row>
    <row r="245" spans="3:3" x14ac:dyDescent="0.2">
      <c r="C245" s="23">
        <f t="shared" si="0"/>
        <v>8</v>
      </c>
    </row>
    <row r="246" spans="3:3" x14ac:dyDescent="0.2">
      <c r="C246" s="23">
        <f t="shared" si="0"/>
        <v>9</v>
      </c>
    </row>
    <row r="247" spans="3:3" x14ac:dyDescent="0.2">
      <c r="C247" s="23">
        <f t="shared" si="0"/>
        <v>10</v>
      </c>
    </row>
    <row r="248" spans="3:3" x14ac:dyDescent="0.2">
      <c r="C248" s="23" t="str">
        <f t="shared" si="0"/>
        <v/>
      </c>
    </row>
    <row r="249" spans="3:3" x14ac:dyDescent="0.2">
      <c r="C249" s="23" t="str">
        <f t="shared" si="0"/>
        <v/>
      </c>
    </row>
    <row r="250" spans="3:3" x14ac:dyDescent="0.2">
      <c r="C250" s="23" t="str">
        <f t="shared" si="0"/>
        <v/>
      </c>
    </row>
    <row r="251" spans="3:3" x14ac:dyDescent="0.2">
      <c r="C251" s="23" t="str">
        <f t="shared" si="0"/>
        <v/>
      </c>
    </row>
    <row r="252" spans="3:3" x14ac:dyDescent="0.2">
      <c r="C252" s="23" t="str">
        <f t="shared" si="0"/>
        <v/>
      </c>
    </row>
    <row r="253" spans="3:3" x14ac:dyDescent="0.2">
      <c r="C253" s="23" t="str">
        <f t="shared" si="0"/>
        <v/>
      </c>
    </row>
    <row r="254" spans="3:3" x14ac:dyDescent="0.2">
      <c r="C254" s="23" t="str">
        <f t="shared" si="0"/>
        <v/>
      </c>
    </row>
    <row r="255" spans="3:3" x14ac:dyDescent="0.2">
      <c r="C255" s="23" t="str">
        <f t="shared" si="0"/>
        <v/>
      </c>
    </row>
    <row r="256" spans="3:3" x14ac:dyDescent="0.2">
      <c r="C256" s="23" t="str">
        <f t="shared" si="0"/>
        <v/>
      </c>
    </row>
    <row r="257" spans="3:3" x14ac:dyDescent="0.2">
      <c r="C257" s="23" t="str">
        <f t="shared" si="0"/>
        <v/>
      </c>
    </row>
    <row r="258" spans="3:3" x14ac:dyDescent="0.2">
      <c r="C258" s="23" t="str">
        <f t="shared" si="0"/>
        <v/>
      </c>
    </row>
    <row r="259" spans="3:3" x14ac:dyDescent="0.2">
      <c r="C259" s="23" t="str">
        <f t="shared" si="0"/>
        <v/>
      </c>
    </row>
    <row r="260" spans="3:3" x14ac:dyDescent="0.2">
      <c r="C260" s="23" t="str">
        <f t="shared" si="0"/>
        <v/>
      </c>
    </row>
    <row r="261" spans="3:3" x14ac:dyDescent="0.2">
      <c r="C261" s="23" t="str">
        <f t="shared" si="0"/>
        <v/>
      </c>
    </row>
    <row r="262" spans="3:3" x14ac:dyDescent="0.2">
      <c r="C262" s="23" t="str">
        <f t="shared" si="0"/>
        <v/>
      </c>
    </row>
    <row r="263" spans="3:3" x14ac:dyDescent="0.2">
      <c r="C263" s="23" t="str">
        <f t="shared" si="0"/>
        <v/>
      </c>
    </row>
    <row r="264" spans="3:3" x14ac:dyDescent="0.2">
      <c r="C264" s="23" t="str">
        <f t="shared" ref="C264:C306" si="1">IF(C263&lt;C$4,C263+1,"")</f>
        <v/>
      </c>
    </row>
    <row r="265" spans="3:3" x14ac:dyDescent="0.2">
      <c r="C265" s="23" t="str">
        <f t="shared" si="1"/>
        <v/>
      </c>
    </row>
    <row r="266" spans="3:3" x14ac:dyDescent="0.2">
      <c r="C266" s="23" t="str">
        <f t="shared" si="1"/>
        <v/>
      </c>
    </row>
    <row r="267" spans="3:3" ht="19.5" customHeight="1" x14ac:dyDescent="0.2">
      <c r="C267" s="23" t="str">
        <f t="shared" si="1"/>
        <v/>
      </c>
    </row>
    <row r="268" spans="3:3" x14ac:dyDescent="0.2">
      <c r="C268" s="23" t="str">
        <f t="shared" si="1"/>
        <v/>
      </c>
    </row>
    <row r="269" spans="3:3" x14ac:dyDescent="0.2">
      <c r="C269" s="23" t="str">
        <f t="shared" si="1"/>
        <v/>
      </c>
    </row>
    <row r="270" spans="3:3" x14ac:dyDescent="0.2">
      <c r="C270" s="23" t="str">
        <f t="shared" si="1"/>
        <v/>
      </c>
    </row>
    <row r="271" spans="3:3" x14ac:dyDescent="0.2">
      <c r="C271" s="23" t="str">
        <f t="shared" si="1"/>
        <v/>
      </c>
    </row>
    <row r="272" spans="3:3" x14ac:dyDescent="0.2">
      <c r="C272" s="23" t="str">
        <f t="shared" si="1"/>
        <v/>
      </c>
    </row>
    <row r="273" spans="3:3" x14ac:dyDescent="0.2">
      <c r="C273" s="23" t="str">
        <f t="shared" si="1"/>
        <v/>
      </c>
    </row>
    <row r="274" spans="3:3" x14ac:dyDescent="0.2">
      <c r="C274" s="23" t="str">
        <f t="shared" si="1"/>
        <v/>
      </c>
    </row>
    <row r="275" spans="3:3" x14ac:dyDescent="0.2">
      <c r="C275" s="23" t="str">
        <f t="shared" si="1"/>
        <v/>
      </c>
    </row>
    <row r="276" spans="3:3" x14ac:dyDescent="0.2">
      <c r="C276" s="23" t="str">
        <f t="shared" si="1"/>
        <v/>
      </c>
    </row>
    <row r="277" spans="3:3" x14ac:dyDescent="0.2">
      <c r="C277" s="23" t="str">
        <f t="shared" si="1"/>
        <v/>
      </c>
    </row>
    <row r="278" spans="3:3" x14ac:dyDescent="0.2">
      <c r="C278" s="23" t="str">
        <f t="shared" si="1"/>
        <v/>
      </c>
    </row>
    <row r="279" spans="3:3" x14ac:dyDescent="0.2">
      <c r="C279" s="23" t="str">
        <f t="shared" si="1"/>
        <v/>
      </c>
    </row>
    <row r="280" spans="3:3" x14ac:dyDescent="0.2">
      <c r="C280" s="23" t="str">
        <f t="shared" si="1"/>
        <v/>
      </c>
    </row>
    <row r="281" spans="3:3" x14ac:dyDescent="0.2">
      <c r="C281" s="23" t="str">
        <f t="shared" si="1"/>
        <v/>
      </c>
    </row>
    <row r="282" spans="3:3" x14ac:dyDescent="0.2">
      <c r="C282" s="23" t="str">
        <f t="shared" si="1"/>
        <v/>
      </c>
    </row>
    <row r="283" spans="3:3" x14ac:dyDescent="0.2">
      <c r="C283" s="23" t="str">
        <f t="shared" si="1"/>
        <v/>
      </c>
    </row>
    <row r="284" spans="3:3" x14ac:dyDescent="0.2">
      <c r="C284" s="23" t="str">
        <f t="shared" si="1"/>
        <v/>
      </c>
    </row>
    <row r="285" spans="3:3" x14ac:dyDescent="0.2">
      <c r="C285" s="23" t="str">
        <f t="shared" si="1"/>
        <v/>
      </c>
    </row>
    <row r="286" spans="3:3" x14ac:dyDescent="0.2">
      <c r="C286" s="23" t="str">
        <f t="shared" si="1"/>
        <v/>
      </c>
    </row>
    <row r="287" spans="3:3" x14ac:dyDescent="0.2">
      <c r="C287" s="23" t="str">
        <f t="shared" si="1"/>
        <v/>
      </c>
    </row>
    <row r="288" spans="3:3" x14ac:dyDescent="0.2">
      <c r="C288" s="23" t="str">
        <f t="shared" si="1"/>
        <v/>
      </c>
    </row>
    <row r="289" spans="3:3" x14ac:dyDescent="0.2">
      <c r="C289" s="23" t="str">
        <f t="shared" si="1"/>
        <v/>
      </c>
    </row>
    <row r="290" spans="3:3" x14ac:dyDescent="0.2">
      <c r="C290" s="23" t="str">
        <f t="shared" si="1"/>
        <v/>
      </c>
    </row>
    <row r="291" spans="3:3" x14ac:dyDescent="0.2">
      <c r="C291" s="23" t="str">
        <f t="shared" si="1"/>
        <v/>
      </c>
    </row>
    <row r="292" spans="3:3" x14ac:dyDescent="0.2">
      <c r="C292" s="23" t="str">
        <f t="shared" si="1"/>
        <v/>
      </c>
    </row>
    <row r="293" spans="3:3" x14ac:dyDescent="0.2">
      <c r="C293" s="23" t="str">
        <f t="shared" si="1"/>
        <v/>
      </c>
    </row>
    <row r="294" spans="3:3" x14ac:dyDescent="0.2">
      <c r="C294" s="23" t="str">
        <f t="shared" si="1"/>
        <v/>
      </c>
    </row>
    <row r="295" spans="3:3" x14ac:dyDescent="0.2">
      <c r="C295" s="23" t="str">
        <f t="shared" si="1"/>
        <v/>
      </c>
    </row>
    <row r="296" spans="3:3" x14ac:dyDescent="0.2">
      <c r="C296" s="23" t="str">
        <f t="shared" si="1"/>
        <v/>
      </c>
    </row>
    <row r="297" spans="3:3" x14ac:dyDescent="0.2">
      <c r="C297" s="23" t="str">
        <f t="shared" si="1"/>
        <v/>
      </c>
    </row>
    <row r="298" spans="3:3" x14ac:dyDescent="0.2">
      <c r="C298" s="23" t="str">
        <f t="shared" si="1"/>
        <v/>
      </c>
    </row>
    <row r="299" spans="3:3" x14ac:dyDescent="0.2">
      <c r="C299" s="23" t="str">
        <f t="shared" si="1"/>
        <v/>
      </c>
    </row>
    <row r="300" spans="3:3" x14ac:dyDescent="0.2">
      <c r="C300" s="23" t="str">
        <f t="shared" si="1"/>
        <v/>
      </c>
    </row>
    <row r="301" spans="3:3" x14ac:dyDescent="0.2">
      <c r="C301" s="23" t="str">
        <f t="shared" si="1"/>
        <v/>
      </c>
    </row>
    <row r="302" spans="3:3" x14ac:dyDescent="0.2">
      <c r="C302" s="23" t="str">
        <f t="shared" si="1"/>
        <v/>
      </c>
    </row>
    <row r="303" spans="3:3" x14ac:dyDescent="0.2">
      <c r="C303" s="23" t="str">
        <f t="shared" si="1"/>
        <v/>
      </c>
    </row>
    <row r="304" spans="3:3" x14ac:dyDescent="0.2">
      <c r="C304" s="23" t="str">
        <f t="shared" si="1"/>
        <v/>
      </c>
    </row>
    <row r="305" spans="3:3" x14ac:dyDescent="0.2">
      <c r="C305" s="23" t="str">
        <f t="shared" si="1"/>
        <v/>
      </c>
    </row>
    <row r="306" spans="3:3" x14ac:dyDescent="0.2">
      <c r="C306" s="23" t="str">
        <f t="shared" si="1"/>
        <v/>
      </c>
    </row>
  </sheetData>
  <conditionalFormatting sqref="C6:C306">
    <cfRule type="notContainsBlanks" dxfId="4" priority="1">
      <formula>LEN(TRIM(C6))&gt;0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3" name="Scroll Bar 1">
              <controlPr defaultSize="0" autoPict="0">
                <anchor moveWithCells="1">
                  <from>
                    <xdr:col>1</xdr:col>
                    <xdr:colOff>923925</xdr:colOff>
                    <xdr:row>2</xdr:row>
                    <xdr:rowOff>28575</xdr:rowOff>
                  </from>
                  <to>
                    <xdr:col>1</xdr:col>
                    <xdr:colOff>1409700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4" name="Scroll Bar 2">
              <controlPr defaultSize="0" autoPict="0">
                <anchor moveWithCells="1">
                  <from>
                    <xdr:col>1</xdr:col>
                    <xdr:colOff>923925</xdr:colOff>
                    <xdr:row>3</xdr:row>
                    <xdr:rowOff>28575</xdr:rowOff>
                  </from>
                  <to>
                    <xdr:col>1</xdr:col>
                    <xdr:colOff>1409700</xdr:colOff>
                    <xdr:row>3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8"/>
  <sheetViews>
    <sheetView showGridLines="0" workbookViewId="0">
      <selection activeCell="E5" sqref="E5"/>
    </sheetView>
  </sheetViews>
  <sheetFormatPr defaultRowHeight="15" x14ac:dyDescent="0.2"/>
  <cols>
    <col min="1" max="1" width="5.85546875" style="1" customWidth="1"/>
    <col min="2" max="2" width="37.28515625" style="1" customWidth="1"/>
    <col min="3" max="3" width="4.5703125" style="1" customWidth="1"/>
    <col min="4" max="4" width="9.140625" style="1"/>
    <col min="5" max="5" width="9.42578125" style="1" customWidth="1"/>
    <col min="6" max="6" width="5.85546875" style="1" customWidth="1"/>
    <col min="7" max="16384" width="9.140625" style="1"/>
  </cols>
  <sheetData>
    <row r="1" spans="2:5" ht="18.75" x14ac:dyDescent="0.2">
      <c r="B1" s="11" t="s">
        <v>260</v>
      </c>
      <c r="D1" s="1">
        <v>1</v>
      </c>
      <c r="E1" s="37" t="s">
        <v>305</v>
      </c>
    </row>
    <row r="2" spans="2:5" x14ac:dyDescent="0.2">
      <c r="B2" s="35" t="s">
        <v>281</v>
      </c>
      <c r="E2" s="38" t="s">
        <v>471</v>
      </c>
    </row>
    <row r="3" spans="2:5" x14ac:dyDescent="0.2">
      <c r="B3" s="1" t="s">
        <v>282</v>
      </c>
    </row>
    <row r="4" spans="2:5" x14ac:dyDescent="0.2">
      <c r="B4" s="1" t="s">
        <v>288</v>
      </c>
    </row>
    <row r="5" spans="2:5" x14ac:dyDescent="0.2">
      <c r="B5" s="1" t="s">
        <v>283</v>
      </c>
    </row>
    <row r="6" spans="2:5" x14ac:dyDescent="0.2">
      <c r="B6" s="36" t="s">
        <v>284</v>
      </c>
    </row>
    <row r="7" spans="2:5" x14ac:dyDescent="0.2">
      <c r="B7" s="1" t="s">
        <v>304</v>
      </c>
    </row>
    <row r="8" spans="2:5" x14ac:dyDescent="0.2">
      <c r="B8" s="1" t="s">
        <v>285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1"/>
  <sheetViews>
    <sheetView showGridLines="0" workbookViewId="0">
      <selection activeCell="D1" sqref="D1"/>
    </sheetView>
  </sheetViews>
  <sheetFormatPr defaultRowHeight="15" x14ac:dyDescent="0.2"/>
  <cols>
    <col min="1" max="1" width="5.85546875" style="1" customWidth="1"/>
    <col min="2" max="2" width="62.7109375" style="1" customWidth="1"/>
    <col min="3" max="3" width="4.85546875" style="1" customWidth="1"/>
    <col min="4" max="4" width="9.140625" style="1"/>
    <col min="5" max="5" width="9" style="1" customWidth="1"/>
    <col min="6" max="6" width="5.85546875" style="1" customWidth="1"/>
    <col min="7" max="16384" width="9.140625" style="1"/>
  </cols>
  <sheetData>
    <row r="1" spans="2:5" ht="18" customHeight="1" x14ac:dyDescent="0.2">
      <c r="B1" s="11" t="s">
        <v>261</v>
      </c>
      <c r="D1" s="1">
        <v>1</v>
      </c>
      <c r="E1" s="37" t="s">
        <v>305</v>
      </c>
    </row>
    <row r="2" spans="2:5" x14ac:dyDescent="0.2">
      <c r="E2" s="38" t="s">
        <v>471</v>
      </c>
    </row>
    <row r="3" spans="2:5" x14ac:dyDescent="0.2">
      <c r="B3" s="1" t="s">
        <v>281</v>
      </c>
    </row>
    <row r="4" spans="2:5" x14ac:dyDescent="0.2">
      <c r="B4" s="1" t="s">
        <v>286</v>
      </c>
    </row>
    <row r="5" spans="2:5" x14ac:dyDescent="0.2">
      <c r="B5" s="33" t="s">
        <v>450</v>
      </c>
    </row>
    <row r="6" spans="2:5" x14ac:dyDescent="0.2">
      <c r="B6" s="33" t="s">
        <v>451</v>
      </c>
    </row>
    <row r="7" spans="2:5" x14ac:dyDescent="0.2">
      <c r="B7" s="1" t="s">
        <v>287</v>
      </c>
    </row>
    <row r="8" spans="2:5" x14ac:dyDescent="0.2">
      <c r="B8" s="1" t="s">
        <v>306</v>
      </c>
    </row>
    <row r="9" spans="2:5" x14ac:dyDescent="0.2">
      <c r="B9" s="1" t="s">
        <v>289</v>
      </c>
    </row>
    <row r="10" spans="2:5" x14ac:dyDescent="0.2">
      <c r="B10" s="1" t="s">
        <v>290</v>
      </c>
    </row>
    <row r="11" spans="2:5" x14ac:dyDescent="0.2">
      <c r="B11" s="1" t="s">
        <v>291</v>
      </c>
    </row>
    <row r="12" spans="2:5" x14ac:dyDescent="0.2">
      <c r="B12" s="33" t="s">
        <v>284</v>
      </c>
    </row>
    <row r="13" spans="2:5" x14ac:dyDescent="0.25">
      <c r="B13" s="32" t="s">
        <v>307</v>
      </c>
    </row>
    <row r="14" spans="2:5" x14ac:dyDescent="0.25">
      <c r="B14" s="32" t="s">
        <v>292</v>
      </c>
    </row>
    <row r="1001" ht="19.5" customHeight="1" x14ac:dyDescent="0.2"/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B1:N16"/>
  <sheetViews>
    <sheetView showGridLines="0" workbookViewId="0">
      <selection activeCell="B5" sqref="B5:L15"/>
    </sheetView>
  </sheetViews>
  <sheetFormatPr defaultRowHeight="15" x14ac:dyDescent="0.2"/>
  <cols>
    <col min="1" max="1" width="5.85546875" style="1" customWidth="1"/>
    <col min="2" max="2" width="6.42578125" style="1" customWidth="1"/>
    <col min="3" max="12" width="7.28515625" style="1" customWidth="1"/>
    <col min="13" max="13" width="5.85546875" style="1" customWidth="1"/>
    <col min="14" max="14" width="58.85546875" style="1" customWidth="1"/>
    <col min="15" max="15" width="5.85546875" style="1" customWidth="1"/>
    <col min="16" max="16384" width="9.140625" style="1"/>
  </cols>
  <sheetData>
    <row r="1" spans="2:14" ht="19.5" customHeight="1" x14ac:dyDescent="0.2"/>
    <row r="2" spans="2:14" ht="18.75" x14ac:dyDescent="0.2">
      <c r="B2" s="11" t="s">
        <v>10</v>
      </c>
    </row>
    <row r="3" spans="2:14" ht="18.75" customHeight="1" x14ac:dyDescent="0.2">
      <c r="B3" s="284" t="s">
        <v>262</v>
      </c>
      <c r="C3" s="284"/>
      <c r="D3" s="284"/>
      <c r="E3" s="284"/>
      <c r="F3" s="284"/>
    </row>
    <row r="4" spans="2:14" x14ac:dyDescent="0.2">
      <c r="B4" s="1">
        <v>1</v>
      </c>
      <c r="C4" s="39" t="s">
        <v>232</v>
      </c>
    </row>
    <row r="5" spans="2:14" ht="16.5" customHeight="1" thickBot="1" x14ac:dyDescent="0.25">
      <c r="B5" s="40"/>
      <c r="C5" s="41"/>
      <c r="D5" s="42"/>
      <c r="E5" s="43"/>
      <c r="F5" s="43"/>
      <c r="G5" s="43"/>
      <c r="H5" s="43"/>
      <c r="I5" s="43"/>
      <c r="J5" s="43"/>
      <c r="K5" s="43"/>
      <c r="L5" s="44"/>
      <c r="N5" s="2" t="s">
        <v>281</v>
      </c>
    </row>
    <row r="6" spans="2:14" ht="16.5" customHeight="1" thickTop="1" x14ac:dyDescent="0.2">
      <c r="B6" s="45"/>
      <c r="C6" s="46"/>
      <c r="D6" s="9"/>
      <c r="E6" s="9"/>
      <c r="F6" s="9"/>
      <c r="G6" s="9"/>
      <c r="H6" s="9"/>
      <c r="I6" s="9"/>
      <c r="J6" s="9"/>
      <c r="K6" s="9"/>
      <c r="L6" s="9"/>
      <c r="N6" s="1" t="s">
        <v>294</v>
      </c>
    </row>
    <row r="7" spans="2:14" ht="16.5" customHeight="1" x14ac:dyDescent="0.2">
      <c r="B7" s="47"/>
      <c r="C7" s="9"/>
      <c r="D7" s="9"/>
      <c r="E7" s="9"/>
      <c r="F7" s="9"/>
      <c r="G7" s="9"/>
      <c r="H7" s="9"/>
      <c r="I7" s="9"/>
      <c r="J7" s="9"/>
      <c r="K7" s="9"/>
      <c r="L7" s="9"/>
      <c r="N7" s="1" t="s">
        <v>444</v>
      </c>
    </row>
    <row r="8" spans="2:14" ht="16.5" customHeight="1" x14ac:dyDescent="0.2">
      <c r="B8" s="48"/>
      <c r="C8" s="9"/>
      <c r="D8" s="9"/>
      <c r="E8" s="9"/>
      <c r="F8" s="9"/>
      <c r="G8" s="9"/>
      <c r="H8" s="9"/>
      <c r="I8" s="9"/>
      <c r="J8" s="9"/>
      <c r="K8" s="9"/>
      <c r="L8" s="9"/>
      <c r="N8" s="33" t="s">
        <v>445</v>
      </c>
    </row>
    <row r="9" spans="2:14" ht="16.5" customHeight="1" x14ac:dyDescent="0.2">
      <c r="B9" s="48"/>
      <c r="C9" s="9"/>
      <c r="D9" s="9"/>
      <c r="E9" s="9"/>
      <c r="F9" s="9"/>
      <c r="G9" s="9"/>
      <c r="H9" s="9"/>
      <c r="I9" s="9"/>
      <c r="J9" s="9"/>
      <c r="K9" s="9"/>
      <c r="L9" s="9"/>
      <c r="N9" s="1" t="s">
        <v>293</v>
      </c>
    </row>
    <row r="10" spans="2:14" ht="16.5" customHeight="1" x14ac:dyDescent="0.2">
      <c r="B10" s="48"/>
      <c r="C10" s="9"/>
      <c r="D10" s="9"/>
      <c r="E10" s="9"/>
      <c r="F10" s="9"/>
      <c r="G10" s="9"/>
      <c r="H10" s="9"/>
      <c r="I10" s="9"/>
      <c r="J10" s="9"/>
      <c r="K10" s="9"/>
      <c r="L10" s="9"/>
      <c r="N10" s="1" t="s">
        <v>446</v>
      </c>
    </row>
    <row r="11" spans="2:14" ht="16.5" customHeight="1" x14ac:dyDescent="0.2">
      <c r="B11" s="48"/>
      <c r="C11" s="9"/>
      <c r="D11" s="9"/>
      <c r="E11" s="9"/>
      <c r="F11" s="9"/>
      <c r="G11" s="9"/>
      <c r="H11" s="9"/>
      <c r="I11" s="9"/>
      <c r="J11" s="9"/>
      <c r="K11" s="9"/>
      <c r="L11" s="9"/>
      <c r="N11" s="33" t="s">
        <v>447</v>
      </c>
    </row>
    <row r="12" spans="2:14" ht="16.5" customHeight="1" x14ac:dyDescent="0.2">
      <c r="B12" s="48"/>
      <c r="C12" s="9"/>
      <c r="D12" s="9"/>
      <c r="E12" s="9"/>
      <c r="F12" s="9"/>
      <c r="G12" s="9"/>
      <c r="H12" s="9"/>
      <c r="I12" s="9"/>
      <c r="J12" s="9"/>
      <c r="K12" s="9"/>
      <c r="L12" s="9"/>
      <c r="N12" s="265" t="s">
        <v>448</v>
      </c>
    </row>
    <row r="13" spans="2:14" ht="16.5" customHeight="1" x14ac:dyDescent="0.2">
      <c r="B13" s="48"/>
      <c r="C13" s="9"/>
      <c r="D13" s="9"/>
      <c r="E13" s="9"/>
      <c r="F13" s="9"/>
      <c r="G13" s="9"/>
      <c r="H13" s="9"/>
      <c r="I13" s="9"/>
      <c r="J13" s="9"/>
      <c r="K13" s="9"/>
      <c r="L13" s="9"/>
      <c r="N13" s="265" t="s">
        <v>449</v>
      </c>
    </row>
    <row r="14" spans="2:14" ht="16.5" customHeight="1" x14ac:dyDescent="0.2">
      <c r="B14" s="48"/>
      <c r="C14" s="9"/>
      <c r="D14" s="9"/>
      <c r="E14" s="9"/>
      <c r="F14" s="9"/>
      <c r="G14" s="9"/>
      <c r="H14" s="9"/>
      <c r="I14" s="9"/>
      <c r="J14" s="9"/>
      <c r="K14" s="9"/>
      <c r="L14" s="9"/>
      <c r="N14" s="1" t="s">
        <v>295</v>
      </c>
    </row>
    <row r="15" spans="2:14" ht="16.5" customHeight="1" x14ac:dyDescent="0.2">
      <c r="B15" s="49"/>
      <c r="C15" s="9"/>
      <c r="D15" s="9"/>
      <c r="E15" s="9"/>
      <c r="F15" s="9"/>
      <c r="G15" s="9"/>
      <c r="H15" s="9"/>
      <c r="I15" s="9"/>
      <c r="J15" s="9"/>
      <c r="K15" s="9"/>
      <c r="L15" s="9"/>
      <c r="N15" s="33" t="s">
        <v>296</v>
      </c>
    </row>
    <row r="16" spans="2:14" ht="19.5" customHeight="1" x14ac:dyDescent="0.2"/>
  </sheetData>
  <mergeCells count="1">
    <mergeCell ref="B3:F3"/>
  </mergeCells>
  <phoneticPr fontId="2" type="noConversion"/>
  <conditionalFormatting sqref="C6:L15">
    <cfRule type="cellIs" dxfId="3" priority="1" operator="between">
      <formula>1</formula>
      <formula>100</formula>
    </cfRule>
  </conditionalFormatting>
  <pageMargins left="0.75" right="0.75" top="1" bottom="1" header="0.5" footer="0.5"/>
  <pageSetup orientation="portrait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Option Button 1">
              <controlPr defaultSize="0" autoFill="0" autoLine="0" autoPict="0">
                <anchor moveWithCells="1">
                  <from>
                    <xdr:col>2</xdr:col>
                    <xdr:colOff>304800</xdr:colOff>
                    <xdr:row>2</xdr:row>
                    <xdr:rowOff>9525</xdr:rowOff>
                  </from>
                  <to>
                    <xdr:col>3</xdr:col>
                    <xdr:colOff>123825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Option Button 2">
              <controlPr defaultSize="0" autoFill="0" autoLine="0" autoPict="0">
                <anchor moveWithCells="1">
                  <from>
                    <xdr:col>3</xdr:col>
                    <xdr:colOff>447675</xdr:colOff>
                    <xdr:row>2</xdr:row>
                    <xdr:rowOff>9525</xdr:rowOff>
                  </from>
                  <to>
                    <xdr:col>4</xdr:col>
                    <xdr:colOff>266700</xdr:colOff>
                    <xdr:row>2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I19"/>
  <sheetViews>
    <sheetView showGridLines="0" workbookViewId="0">
      <selection activeCell="H5" sqref="H5:H14"/>
    </sheetView>
  </sheetViews>
  <sheetFormatPr defaultRowHeight="15" x14ac:dyDescent="0.25"/>
  <cols>
    <col min="1" max="1" width="5.85546875" style="32" customWidth="1"/>
    <col min="2" max="2" width="15.85546875" style="32" customWidth="1"/>
    <col min="3" max="5" width="9.140625" style="32"/>
    <col min="6" max="6" width="4.28515625" style="32" customWidth="1"/>
    <col min="7" max="7" width="14" style="32" customWidth="1"/>
    <col min="8" max="8" width="12" style="32" customWidth="1"/>
    <col min="9" max="9" width="4.28515625" style="32" customWidth="1"/>
    <col min="10" max="13" width="9.140625" style="32"/>
    <col min="14" max="14" width="11.7109375" style="32" customWidth="1"/>
    <col min="15" max="15" width="5.85546875" style="32" customWidth="1"/>
    <col min="16" max="16384" width="9.140625" style="32"/>
  </cols>
  <sheetData>
    <row r="1" spans="2:9" ht="20.25" customHeight="1" x14ac:dyDescent="0.25"/>
    <row r="2" spans="2:9" ht="18.75" x14ac:dyDescent="0.3">
      <c r="B2" s="34" t="s">
        <v>25</v>
      </c>
    </row>
    <row r="3" spans="2:9" s="1" customFormat="1" ht="15.75" customHeight="1" x14ac:dyDescent="0.2">
      <c r="B3" s="51" t="s">
        <v>24</v>
      </c>
      <c r="C3" s="52" t="s">
        <v>12</v>
      </c>
      <c r="D3" s="52" t="s">
        <v>13</v>
      </c>
      <c r="E3" s="51" t="s">
        <v>14</v>
      </c>
      <c r="G3" s="57" t="s">
        <v>36</v>
      </c>
      <c r="H3" s="50" t="s">
        <v>12</v>
      </c>
      <c r="I3" s="53" t="s">
        <v>297</v>
      </c>
    </row>
    <row r="4" spans="2:9" s="1" customFormat="1" ht="15.75" customHeight="1" x14ac:dyDescent="0.2">
      <c r="B4" s="58" t="s">
        <v>26</v>
      </c>
      <c r="C4" s="59">
        <v>61</v>
      </c>
      <c r="D4" s="59">
        <v>66</v>
      </c>
      <c r="E4" s="60">
        <v>44</v>
      </c>
      <c r="G4" s="54" t="s">
        <v>24</v>
      </c>
      <c r="H4" s="55" t="s">
        <v>37</v>
      </c>
    </row>
    <row r="5" spans="2:9" s="1" customFormat="1" ht="15.75" customHeight="1" x14ac:dyDescent="0.2">
      <c r="B5" s="58" t="s">
        <v>27</v>
      </c>
      <c r="C5" s="59">
        <v>57</v>
      </c>
      <c r="D5" s="59">
        <v>57</v>
      </c>
      <c r="E5" s="60">
        <v>61</v>
      </c>
      <c r="G5" s="56" t="str">
        <f>B4</f>
        <v>Medan</v>
      </c>
      <c r="H5" s="61"/>
      <c r="I5" s="13" t="s">
        <v>472</v>
      </c>
    </row>
    <row r="6" spans="2:9" s="1" customFormat="1" ht="15.75" customHeight="1" x14ac:dyDescent="0.2">
      <c r="B6" s="58" t="s">
        <v>28</v>
      </c>
      <c r="C6" s="59">
        <v>62</v>
      </c>
      <c r="D6" s="59">
        <v>44</v>
      </c>
      <c r="E6" s="60">
        <v>78</v>
      </c>
      <c r="G6" s="58" t="str">
        <f t="shared" ref="G6:G14" si="0">B5</f>
        <v>Padang</v>
      </c>
      <c r="H6" s="62"/>
    </row>
    <row r="7" spans="2:9" s="1" customFormat="1" ht="15.75" customHeight="1" x14ac:dyDescent="0.2">
      <c r="B7" s="58" t="s">
        <v>29</v>
      </c>
      <c r="C7" s="59">
        <v>105</v>
      </c>
      <c r="D7" s="59">
        <v>117</v>
      </c>
      <c r="E7" s="60">
        <v>146</v>
      </c>
      <c r="G7" s="58" t="str">
        <f t="shared" si="0"/>
        <v>Palembang</v>
      </c>
      <c r="H7" s="62"/>
    </row>
    <row r="8" spans="2:9" s="1" customFormat="1" ht="15.75" customHeight="1" x14ac:dyDescent="0.2">
      <c r="B8" s="58" t="s">
        <v>30</v>
      </c>
      <c r="C8" s="59">
        <v>78</v>
      </c>
      <c r="D8" s="59">
        <v>61</v>
      </c>
      <c r="E8" s="60">
        <v>82</v>
      </c>
      <c r="G8" s="58" t="str">
        <f t="shared" si="0"/>
        <v>Jabotabek</v>
      </c>
      <c r="H8" s="62"/>
    </row>
    <row r="9" spans="2:9" s="1" customFormat="1" ht="15.75" customHeight="1" x14ac:dyDescent="0.2">
      <c r="B9" s="58" t="s">
        <v>31</v>
      </c>
      <c r="C9" s="59">
        <v>45</v>
      </c>
      <c r="D9" s="59">
        <v>55</v>
      </c>
      <c r="E9" s="60">
        <v>67</v>
      </c>
      <c r="G9" s="58" t="str">
        <f t="shared" si="0"/>
        <v>Bandung</v>
      </c>
      <c r="H9" s="62"/>
    </row>
    <row r="10" spans="2:9" s="1" customFormat="1" ht="15.75" customHeight="1" x14ac:dyDescent="0.2">
      <c r="B10" s="58" t="s">
        <v>32</v>
      </c>
      <c r="C10" s="59">
        <v>75</v>
      </c>
      <c r="D10" s="59">
        <v>77</v>
      </c>
      <c r="E10" s="60">
        <v>88</v>
      </c>
      <c r="G10" s="58" t="str">
        <f t="shared" si="0"/>
        <v>Semarang</v>
      </c>
      <c r="H10" s="62"/>
    </row>
    <row r="11" spans="2:9" s="1" customFormat="1" ht="15.75" customHeight="1" x14ac:dyDescent="0.2">
      <c r="B11" s="58" t="s">
        <v>33</v>
      </c>
      <c r="C11" s="59">
        <v>39</v>
      </c>
      <c r="D11" s="59">
        <v>45</v>
      </c>
      <c r="E11" s="60">
        <v>69</v>
      </c>
      <c r="G11" s="58" t="str">
        <f t="shared" si="0"/>
        <v>Surabaya</v>
      </c>
      <c r="H11" s="62"/>
    </row>
    <row r="12" spans="2:9" s="1" customFormat="1" ht="15.75" customHeight="1" x14ac:dyDescent="0.2">
      <c r="B12" s="58" t="s">
        <v>34</v>
      </c>
      <c r="C12" s="59">
        <v>47</v>
      </c>
      <c r="D12" s="59">
        <v>50</v>
      </c>
      <c r="E12" s="60">
        <v>65</v>
      </c>
      <c r="G12" s="58" t="str">
        <f t="shared" si="0"/>
        <v>Mataram</v>
      </c>
      <c r="H12" s="62"/>
    </row>
    <row r="13" spans="2:9" s="1" customFormat="1" ht="15.75" customHeight="1" x14ac:dyDescent="0.2">
      <c r="B13" s="58" t="s">
        <v>35</v>
      </c>
      <c r="C13" s="59">
        <v>32</v>
      </c>
      <c r="D13" s="59">
        <v>44</v>
      </c>
      <c r="E13" s="60">
        <v>60</v>
      </c>
      <c r="G13" s="58" t="str">
        <f t="shared" si="0"/>
        <v>Makassar</v>
      </c>
      <c r="H13" s="62"/>
    </row>
    <row r="14" spans="2:9" ht="15" customHeight="1" x14ac:dyDescent="0.25">
      <c r="G14" s="58" t="str">
        <f t="shared" si="0"/>
        <v>Manado</v>
      </c>
      <c r="H14" s="62"/>
    </row>
    <row r="15" spans="2:9" ht="18" customHeight="1" x14ac:dyDescent="0.25"/>
    <row r="19" ht="20.25" customHeight="1" x14ac:dyDescent="0.25"/>
  </sheetData>
  <phoneticPr fontId="2" type="noConversion"/>
  <dataValidations count="1">
    <dataValidation type="list" allowBlank="1" showInputMessage="1" showErrorMessage="1" sqref="H3">
      <formula1>$C$3:$E$3</formula1>
    </dataValidation>
  </dataValidations>
  <pageMargins left="0.75" right="0.75" top="1" bottom="1" header="0.5" footer="0.5"/>
  <pageSetup orientation="portrait" verticalDpi="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25"/>
  <sheetViews>
    <sheetView showGridLines="0" workbookViewId="0">
      <selection activeCell="C4" sqref="C4:E4"/>
    </sheetView>
  </sheetViews>
  <sheetFormatPr defaultRowHeight="15" x14ac:dyDescent="0.2"/>
  <cols>
    <col min="1" max="1" width="5.85546875" style="22" customWidth="1"/>
    <col min="2" max="2" width="12.5703125" style="22" customWidth="1"/>
    <col min="3" max="5" width="10.5703125" style="22" customWidth="1"/>
    <col min="6" max="6" width="3.7109375" style="22" customWidth="1"/>
    <col min="7" max="7" width="6" style="22" customWidth="1"/>
    <col min="8" max="8" width="22.85546875" style="22" customWidth="1"/>
    <col min="9" max="9" width="3.7109375" style="22" customWidth="1"/>
    <col min="10" max="15" width="9.140625" style="22"/>
    <col min="16" max="16" width="10.85546875" style="22" customWidth="1"/>
    <col min="17" max="16384" width="9.140625" style="22"/>
  </cols>
  <sheetData>
    <row r="1" spans="2:17" ht="19.5" customHeight="1" x14ac:dyDescent="0.2"/>
    <row r="2" spans="2:17" ht="19.5" customHeight="1" x14ac:dyDescent="0.2">
      <c r="B2" s="31" t="s">
        <v>25</v>
      </c>
    </row>
    <row r="3" spans="2:17" ht="16.5" customHeight="1" x14ac:dyDescent="0.2">
      <c r="B3" s="77"/>
      <c r="C3" s="78" t="s">
        <v>229</v>
      </c>
      <c r="D3" s="78" t="s">
        <v>230</v>
      </c>
      <c r="E3" s="79" t="s">
        <v>231</v>
      </c>
      <c r="G3" s="24" t="s">
        <v>310</v>
      </c>
    </row>
    <row r="4" spans="2:17" ht="16.5" customHeight="1" x14ac:dyDescent="0.2">
      <c r="B4" s="71" t="str">
        <f>INDEX(B7:B18,$L$6)</f>
        <v>Juni</v>
      </c>
      <c r="C4" s="80"/>
      <c r="D4" s="76"/>
      <c r="E4" s="70"/>
      <c r="G4" s="84" t="s">
        <v>311</v>
      </c>
      <c r="H4" s="79" t="s">
        <v>312</v>
      </c>
      <c r="M4" s="63"/>
      <c r="N4" s="63"/>
      <c r="O4" s="63"/>
      <c r="P4" s="63"/>
      <c r="Q4" s="63"/>
    </row>
    <row r="5" spans="2:17" ht="16.5" customHeight="1" x14ac:dyDescent="0.2">
      <c r="B5" s="26"/>
      <c r="G5" s="83" t="s">
        <v>313</v>
      </c>
      <c r="H5" s="85" t="s">
        <v>473</v>
      </c>
      <c r="J5" s="63"/>
      <c r="K5" s="63"/>
      <c r="L5" s="63"/>
      <c r="M5" s="63"/>
      <c r="N5" s="63"/>
      <c r="O5" s="63"/>
      <c r="P5" s="63"/>
      <c r="Q5" s="63"/>
    </row>
    <row r="6" spans="2:17" ht="16.5" customHeight="1" x14ac:dyDescent="0.2">
      <c r="B6" s="64" t="s">
        <v>11</v>
      </c>
      <c r="C6" s="64" t="s">
        <v>229</v>
      </c>
      <c r="D6" s="64" t="s">
        <v>230</v>
      </c>
      <c r="E6" s="64" t="s">
        <v>231</v>
      </c>
      <c r="G6" s="83"/>
      <c r="H6" s="82" t="s">
        <v>314</v>
      </c>
      <c r="J6" s="68" t="s">
        <v>308</v>
      </c>
      <c r="K6" s="67"/>
      <c r="L6" s="69">
        <v>6</v>
      </c>
      <c r="M6" s="65" t="s">
        <v>309</v>
      </c>
      <c r="N6" s="63"/>
      <c r="O6" s="63"/>
      <c r="P6" s="63"/>
      <c r="Q6" s="63"/>
    </row>
    <row r="7" spans="2:17" ht="16.5" customHeight="1" x14ac:dyDescent="0.2">
      <c r="B7" s="74" t="s">
        <v>12</v>
      </c>
      <c r="C7" s="72">
        <v>799</v>
      </c>
      <c r="D7" s="72">
        <v>648</v>
      </c>
      <c r="E7" s="73">
        <v>1129</v>
      </c>
      <c r="J7" s="63"/>
      <c r="K7" s="63"/>
      <c r="L7" s="63"/>
      <c r="M7" s="63"/>
      <c r="N7" s="63"/>
      <c r="O7" s="63"/>
      <c r="P7" s="63"/>
      <c r="Q7" s="63"/>
    </row>
    <row r="8" spans="2:17" ht="16.5" customHeight="1" x14ac:dyDescent="0.2">
      <c r="B8" s="74" t="s">
        <v>13</v>
      </c>
      <c r="C8" s="72">
        <v>492</v>
      </c>
      <c r="D8" s="72">
        <v>1141</v>
      </c>
      <c r="E8" s="73">
        <v>334</v>
      </c>
      <c r="J8" s="63"/>
      <c r="K8" s="63"/>
      <c r="L8" s="63"/>
      <c r="M8" s="63"/>
      <c r="N8" s="63"/>
      <c r="O8" s="63"/>
      <c r="P8" s="63"/>
      <c r="Q8" s="63"/>
    </row>
    <row r="9" spans="2:17" ht="16.5" customHeight="1" x14ac:dyDescent="0.2">
      <c r="B9" s="74" t="s">
        <v>14</v>
      </c>
      <c r="C9" s="72">
        <v>606</v>
      </c>
      <c r="D9" s="72">
        <v>997</v>
      </c>
      <c r="E9" s="73">
        <v>942</v>
      </c>
      <c r="J9" s="63"/>
      <c r="K9" s="63"/>
      <c r="L9" s="63"/>
      <c r="M9" s="63"/>
      <c r="N9" s="63"/>
      <c r="O9" s="63"/>
      <c r="P9" s="63"/>
      <c r="Q9" s="63"/>
    </row>
    <row r="10" spans="2:17" ht="16.5" customHeight="1" x14ac:dyDescent="0.2">
      <c r="B10" s="74" t="s">
        <v>15</v>
      </c>
      <c r="C10" s="72">
        <v>343</v>
      </c>
      <c r="D10" s="72">
        <v>668</v>
      </c>
      <c r="E10" s="73">
        <v>810</v>
      </c>
      <c r="J10" s="63"/>
      <c r="K10" s="63"/>
      <c r="L10" s="63"/>
      <c r="M10" s="63"/>
      <c r="N10" s="63"/>
      <c r="O10" s="63"/>
      <c r="P10" s="63"/>
      <c r="Q10" s="63"/>
    </row>
    <row r="11" spans="2:17" ht="16.5" customHeight="1" x14ac:dyDescent="0.2">
      <c r="B11" s="74" t="s">
        <v>16</v>
      </c>
      <c r="C11" s="72">
        <v>1001</v>
      </c>
      <c r="D11" s="72">
        <v>1098</v>
      </c>
      <c r="E11" s="73">
        <v>665</v>
      </c>
      <c r="J11" s="63"/>
      <c r="K11" s="63"/>
      <c r="L11" s="63"/>
      <c r="M11" s="63"/>
      <c r="N11" s="63"/>
      <c r="O11" s="63"/>
      <c r="P11" s="63"/>
      <c r="Q11" s="63"/>
    </row>
    <row r="12" spans="2:17" ht="16.5" customHeight="1" x14ac:dyDescent="0.2">
      <c r="B12" s="74" t="s">
        <v>17</v>
      </c>
      <c r="C12" s="72">
        <v>800</v>
      </c>
      <c r="D12" s="72">
        <v>506</v>
      </c>
      <c r="E12" s="73">
        <v>549</v>
      </c>
      <c r="J12" s="63"/>
      <c r="K12" s="63"/>
      <c r="L12" s="63"/>
      <c r="M12" s="63"/>
      <c r="N12" s="63"/>
      <c r="O12" s="63"/>
      <c r="P12" s="63"/>
      <c r="Q12" s="63"/>
    </row>
    <row r="13" spans="2:17" ht="16.5" customHeight="1" x14ac:dyDescent="0.2">
      <c r="B13" s="74" t="s">
        <v>18</v>
      </c>
      <c r="C13" s="72">
        <v>561</v>
      </c>
      <c r="D13" s="72">
        <v>657</v>
      </c>
      <c r="E13" s="73">
        <v>469</v>
      </c>
      <c r="J13" s="63"/>
      <c r="K13" s="63"/>
      <c r="L13" s="63"/>
      <c r="M13" s="63"/>
      <c r="N13" s="63"/>
      <c r="O13" s="63"/>
      <c r="P13" s="63"/>
      <c r="Q13" s="63"/>
    </row>
    <row r="14" spans="2:17" ht="16.5" customHeight="1" x14ac:dyDescent="0.2">
      <c r="B14" s="74" t="s">
        <v>19</v>
      </c>
      <c r="C14" s="72">
        <v>872</v>
      </c>
      <c r="D14" s="72">
        <v>970</v>
      </c>
      <c r="E14" s="73">
        <v>436</v>
      </c>
      <c r="J14" s="63"/>
      <c r="K14" s="63"/>
      <c r="L14" s="63"/>
      <c r="M14" s="63"/>
      <c r="N14" s="63"/>
      <c r="O14" s="63"/>
      <c r="P14" s="63"/>
      <c r="Q14" s="63"/>
    </row>
    <row r="15" spans="2:17" ht="16.5" customHeight="1" x14ac:dyDescent="0.2">
      <c r="B15" s="74" t="s">
        <v>20</v>
      </c>
      <c r="C15" s="72">
        <v>217</v>
      </c>
      <c r="D15" s="72">
        <v>999</v>
      </c>
      <c r="E15" s="73">
        <v>725</v>
      </c>
      <c r="J15" s="63"/>
      <c r="K15" s="63"/>
      <c r="L15" s="63"/>
      <c r="M15" s="63"/>
      <c r="N15" s="63"/>
      <c r="O15" s="63"/>
      <c r="P15" s="63"/>
      <c r="Q15" s="63"/>
    </row>
    <row r="16" spans="2:17" ht="16.5" customHeight="1" x14ac:dyDescent="0.2">
      <c r="B16" s="74" t="s">
        <v>21</v>
      </c>
      <c r="C16" s="72">
        <v>261</v>
      </c>
      <c r="D16" s="72">
        <v>1221</v>
      </c>
      <c r="E16" s="73">
        <v>439</v>
      </c>
      <c r="J16" s="63"/>
      <c r="K16" s="63"/>
      <c r="L16" s="63"/>
      <c r="M16" s="63"/>
      <c r="N16" s="63"/>
      <c r="O16" s="63"/>
      <c r="P16" s="63"/>
      <c r="Q16" s="63"/>
    </row>
    <row r="17" spans="2:17" ht="16.5" customHeight="1" x14ac:dyDescent="0.2">
      <c r="B17" s="74" t="s">
        <v>22</v>
      </c>
      <c r="C17" s="72">
        <v>360</v>
      </c>
      <c r="D17" s="72">
        <v>617</v>
      </c>
      <c r="E17" s="73">
        <v>330</v>
      </c>
      <c r="J17" s="63"/>
      <c r="K17" s="63"/>
      <c r="L17" s="63"/>
      <c r="M17" s="63"/>
      <c r="N17" s="63"/>
      <c r="O17" s="63"/>
      <c r="P17" s="63"/>
      <c r="Q17" s="63"/>
    </row>
    <row r="18" spans="2:17" ht="16.5" customHeight="1" x14ac:dyDescent="0.2">
      <c r="B18" s="74" t="s">
        <v>23</v>
      </c>
      <c r="C18" s="72">
        <v>297</v>
      </c>
      <c r="D18" s="72">
        <v>998</v>
      </c>
      <c r="E18" s="73">
        <v>691</v>
      </c>
      <c r="J18" s="63"/>
      <c r="K18" s="63"/>
      <c r="L18" s="63"/>
      <c r="M18" s="63"/>
      <c r="N18" s="63"/>
      <c r="O18" s="63"/>
      <c r="P18" s="63"/>
      <c r="Q18" s="63"/>
    </row>
    <row r="19" spans="2:17" x14ac:dyDescent="0.2">
      <c r="J19" s="63"/>
      <c r="K19" s="63"/>
      <c r="L19" s="63"/>
      <c r="M19" s="63"/>
      <c r="N19" s="63"/>
      <c r="O19" s="63"/>
      <c r="P19" s="63"/>
      <c r="Q19" s="63"/>
    </row>
    <row r="20" spans="2:17" x14ac:dyDescent="0.2">
      <c r="J20" s="63"/>
      <c r="K20" s="63"/>
      <c r="L20" s="63"/>
      <c r="M20" s="63"/>
      <c r="N20" s="63"/>
      <c r="O20" s="63"/>
      <c r="P20" s="63"/>
      <c r="Q20" s="63"/>
    </row>
    <row r="21" spans="2:17" ht="19.5" customHeight="1" x14ac:dyDescent="0.2">
      <c r="J21" s="63"/>
      <c r="K21" s="63"/>
      <c r="L21" s="63"/>
      <c r="M21" s="63"/>
      <c r="N21" s="63"/>
      <c r="O21" s="63"/>
      <c r="P21" s="63"/>
      <c r="Q21" s="63"/>
    </row>
    <row r="22" spans="2:17" x14ac:dyDescent="0.2">
      <c r="J22" s="63"/>
      <c r="K22" s="63"/>
      <c r="L22" s="63"/>
      <c r="M22" s="63"/>
      <c r="N22" s="63"/>
      <c r="O22" s="63"/>
      <c r="P22" s="63"/>
      <c r="Q22" s="63"/>
    </row>
    <row r="23" spans="2:17" x14ac:dyDescent="0.2">
      <c r="J23" s="63"/>
      <c r="K23" s="63"/>
      <c r="L23" s="63"/>
      <c r="M23" s="63"/>
      <c r="N23" s="63"/>
      <c r="O23" s="63"/>
      <c r="P23" s="63"/>
      <c r="Q23" s="63"/>
    </row>
    <row r="24" spans="2:17" x14ac:dyDescent="0.2">
      <c r="J24" s="63"/>
      <c r="K24" s="63"/>
      <c r="L24" s="63"/>
      <c r="M24" s="63"/>
      <c r="N24" s="63"/>
      <c r="O24" s="63"/>
      <c r="P24" s="63"/>
      <c r="Q24" s="63"/>
    </row>
    <row r="25" spans="2:17" x14ac:dyDescent="0.2">
      <c r="J25" s="63"/>
      <c r="K25" s="63"/>
      <c r="L25" s="63"/>
      <c r="M25" s="63"/>
      <c r="N25" s="63"/>
      <c r="O25" s="63"/>
      <c r="P25" s="63"/>
      <c r="Q25" s="63"/>
    </row>
  </sheetData>
  <pageMargins left="0.75" right="0.75" top="1" bottom="1" header="0.5" footer="0.5"/>
  <pageSetup orientation="portrait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8" r:id="rId4" name="Scroll Bar 2">
              <controlPr defaultSize="0" autoPict="0">
                <anchor moveWithCells="1">
                  <from>
                    <xdr:col>10</xdr:col>
                    <xdr:colOff>28575</xdr:colOff>
                    <xdr:row>5</xdr:row>
                    <xdr:rowOff>28575</xdr:rowOff>
                  </from>
                  <to>
                    <xdr:col>10</xdr:col>
                    <xdr:colOff>514350</xdr:colOff>
                    <xdr:row>5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25"/>
  <sheetViews>
    <sheetView showGridLines="0" workbookViewId="0">
      <selection activeCell="D4" sqref="D4:F4"/>
    </sheetView>
  </sheetViews>
  <sheetFormatPr defaultRowHeight="15" x14ac:dyDescent="0.2"/>
  <cols>
    <col min="1" max="2" width="5.85546875" style="22" customWidth="1"/>
    <col min="3" max="3" width="12.85546875" style="22" customWidth="1"/>
    <col min="4" max="6" width="11.85546875" style="22" customWidth="1"/>
    <col min="7" max="13" width="9.140625" style="22"/>
    <col min="14" max="14" width="5.85546875" style="22" customWidth="1"/>
    <col min="15" max="16384" width="9.140625" style="22"/>
  </cols>
  <sheetData>
    <row r="1" spans="2:15" ht="19.5" customHeight="1" x14ac:dyDescent="0.2"/>
    <row r="2" spans="2:15" ht="18.75" x14ac:dyDescent="0.2">
      <c r="B2" s="31" t="s">
        <v>25</v>
      </c>
    </row>
    <row r="3" spans="2:15" ht="17.25" customHeight="1" x14ac:dyDescent="0.2">
      <c r="C3" s="86"/>
      <c r="D3" s="87" t="s">
        <v>229</v>
      </c>
      <c r="E3" s="87" t="s">
        <v>230</v>
      </c>
      <c r="F3" s="88" t="s">
        <v>231</v>
      </c>
    </row>
    <row r="4" spans="2:15" ht="17.25" customHeight="1" x14ac:dyDescent="0.2">
      <c r="C4" s="89" t="str">
        <f>INDEX(C7:C18,$H$4)</f>
        <v>April</v>
      </c>
      <c r="D4" s="98"/>
      <c r="E4" s="98"/>
      <c r="F4" s="99"/>
      <c r="H4" s="22">
        <v>4</v>
      </c>
      <c r="I4" s="90" t="s">
        <v>250</v>
      </c>
      <c r="J4" s="63"/>
      <c r="K4" s="63"/>
      <c r="L4" s="63"/>
      <c r="M4" s="63"/>
      <c r="N4" s="63"/>
      <c r="O4" s="63"/>
    </row>
    <row r="5" spans="2:15" ht="17.25" customHeight="1" x14ac:dyDescent="0.2">
      <c r="C5" s="26" t="s">
        <v>315</v>
      </c>
      <c r="H5" s="63"/>
      <c r="I5" s="63"/>
      <c r="J5" s="63"/>
      <c r="K5" s="63"/>
      <c r="L5" s="63"/>
      <c r="M5" s="63"/>
      <c r="N5" s="63"/>
      <c r="O5" s="63"/>
    </row>
    <row r="6" spans="2:15" ht="17.25" customHeight="1" x14ac:dyDescent="0.2">
      <c r="B6" s="91"/>
      <c r="C6" s="87" t="s">
        <v>11</v>
      </c>
      <c r="D6" s="87" t="s">
        <v>229</v>
      </c>
      <c r="E6" s="87" t="s">
        <v>230</v>
      </c>
      <c r="F6" s="88" t="s">
        <v>231</v>
      </c>
      <c r="H6" s="63"/>
      <c r="I6" s="63"/>
      <c r="J6" s="63"/>
      <c r="K6" s="63"/>
      <c r="L6" s="63"/>
      <c r="M6" s="63"/>
      <c r="N6" s="63"/>
      <c r="O6" s="63"/>
    </row>
    <row r="7" spans="2:15" ht="17.25" customHeight="1" x14ac:dyDescent="0.2">
      <c r="B7" s="92"/>
      <c r="C7" s="93" t="s">
        <v>12</v>
      </c>
      <c r="D7" s="66">
        <v>799</v>
      </c>
      <c r="E7" s="66">
        <v>648</v>
      </c>
      <c r="F7" s="94">
        <v>1129</v>
      </c>
      <c r="H7" s="63"/>
      <c r="I7" s="63"/>
      <c r="J7" s="63"/>
      <c r="K7" s="63"/>
      <c r="L7" s="63"/>
      <c r="M7" s="63"/>
      <c r="N7" s="63"/>
      <c r="O7" s="63"/>
    </row>
    <row r="8" spans="2:15" ht="17.25" customHeight="1" x14ac:dyDescent="0.2">
      <c r="B8" s="92"/>
      <c r="C8" s="93" t="s">
        <v>13</v>
      </c>
      <c r="D8" s="66">
        <v>492</v>
      </c>
      <c r="E8" s="66">
        <v>1141</v>
      </c>
      <c r="F8" s="94">
        <v>334</v>
      </c>
      <c r="H8" s="63"/>
      <c r="I8" s="63"/>
      <c r="J8" s="63"/>
      <c r="K8" s="63"/>
      <c r="L8" s="63"/>
      <c r="M8" s="63"/>
      <c r="N8" s="63"/>
      <c r="O8" s="63"/>
    </row>
    <row r="9" spans="2:15" ht="17.25" customHeight="1" x14ac:dyDescent="0.2">
      <c r="B9" s="92"/>
      <c r="C9" s="93" t="s">
        <v>14</v>
      </c>
      <c r="D9" s="66">
        <v>606</v>
      </c>
      <c r="E9" s="66">
        <v>997</v>
      </c>
      <c r="F9" s="94">
        <v>942</v>
      </c>
      <c r="H9" s="63"/>
      <c r="I9" s="63"/>
      <c r="J9" s="63"/>
      <c r="K9" s="63"/>
      <c r="L9" s="63"/>
      <c r="M9" s="63"/>
      <c r="N9" s="63"/>
      <c r="O9" s="63"/>
    </row>
    <row r="10" spans="2:15" ht="17.25" customHeight="1" x14ac:dyDescent="0.2">
      <c r="B10" s="92"/>
      <c r="C10" s="93" t="s">
        <v>15</v>
      </c>
      <c r="D10" s="66">
        <v>343</v>
      </c>
      <c r="E10" s="66">
        <v>668</v>
      </c>
      <c r="F10" s="94">
        <v>810</v>
      </c>
      <c r="H10" s="63"/>
      <c r="I10" s="63"/>
      <c r="J10" s="63"/>
      <c r="K10" s="63"/>
      <c r="L10" s="63"/>
      <c r="M10" s="63"/>
      <c r="N10" s="63"/>
      <c r="O10" s="63"/>
    </row>
    <row r="11" spans="2:15" ht="17.25" customHeight="1" x14ac:dyDescent="0.2">
      <c r="B11" s="92"/>
      <c r="C11" s="93" t="s">
        <v>16</v>
      </c>
      <c r="D11" s="66">
        <v>1001</v>
      </c>
      <c r="E11" s="66">
        <v>1098</v>
      </c>
      <c r="F11" s="94">
        <v>665</v>
      </c>
      <c r="H11" s="63"/>
      <c r="I11" s="63"/>
      <c r="J11" s="63"/>
      <c r="K11" s="63"/>
      <c r="L11" s="63"/>
      <c r="M11" s="63"/>
      <c r="N11" s="63"/>
      <c r="O11" s="63"/>
    </row>
    <row r="12" spans="2:15" ht="17.25" customHeight="1" x14ac:dyDescent="0.2">
      <c r="B12" s="92"/>
      <c r="C12" s="93" t="s">
        <v>17</v>
      </c>
      <c r="D12" s="66">
        <v>800</v>
      </c>
      <c r="E12" s="66">
        <v>506</v>
      </c>
      <c r="F12" s="94">
        <v>549</v>
      </c>
      <c r="H12" s="63"/>
      <c r="I12" s="63"/>
      <c r="J12" s="63"/>
      <c r="K12" s="63"/>
      <c r="L12" s="63"/>
      <c r="M12" s="63"/>
      <c r="N12" s="63"/>
      <c r="O12" s="63"/>
    </row>
    <row r="13" spans="2:15" ht="17.25" customHeight="1" x14ac:dyDescent="0.2">
      <c r="B13" s="92"/>
      <c r="C13" s="93" t="s">
        <v>18</v>
      </c>
      <c r="D13" s="66">
        <v>561</v>
      </c>
      <c r="E13" s="66">
        <v>657</v>
      </c>
      <c r="F13" s="94">
        <v>469</v>
      </c>
      <c r="H13" s="63"/>
      <c r="I13" s="63"/>
      <c r="J13" s="63"/>
      <c r="K13" s="63"/>
      <c r="L13" s="63"/>
      <c r="M13" s="63"/>
      <c r="N13" s="63"/>
      <c r="O13" s="63"/>
    </row>
    <row r="14" spans="2:15" ht="17.25" customHeight="1" x14ac:dyDescent="0.2">
      <c r="B14" s="92"/>
      <c r="C14" s="93" t="s">
        <v>19</v>
      </c>
      <c r="D14" s="66">
        <v>872</v>
      </c>
      <c r="E14" s="66">
        <v>970</v>
      </c>
      <c r="F14" s="94">
        <v>436</v>
      </c>
      <c r="H14" s="63"/>
      <c r="I14" s="63"/>
      <c r="J14" s="63"/>
      <c r="K14" s="63"/>
      <c r="L14" s="63"/>
      <c r="M14" s="63"/>
      <c r="N14" s="63"/>
      <c r="O14" s="63"/>
    </row>
    <row r="15" spans="2:15" ht="17.25" customHeight="1" x14ac:dyDescent="0.2">
      <c r="B15" s="92"/>
      <c r="C15" s="93" t="s">
        <v>20</v>
      </c>
      <c r="D15" s="66">
        <v>217</v>
      </c>
      <c r="E15" s="66">
        <v>999</v>
      </c>
      <c r="F15" s="94">
        <v>725</v>
      </c>
      <c r="H15" s="63"/>
      <c r="I15" s="63"/>
      <c r="J15" s="63"/>
      <c r="K15" s="63"/>
      <c r="L15" s="63"/>
      <c r="M15" s="63"/>
      <c r="N15" s="63"/>
      <c r="O15" s="63"/>
    </row>
    <row r="16" spans="2:15" ht="17.25" customHeight="1" x14ac:dyDescent="0.2">
      <c r="B16" s="92"/>
      <c r="C16" s="93" t="s">
        <v>21</v>
      </c>
      <c r="D16" s="66">
        <v>261</v>
      </c>
      <c r="E16" s="66">
        <v>1221</v>
      </c>
      <c r="F16" s="94">
        <v>439</v>
      </c>
      <c r="H16" s="63"/>
      <c r="I16" s="63"/>
      <c r="J16" s="63"/>
      <c r="K16" s="63"/>
      <c r="L16" s="63"/>
      <c r="M16" s="63"/>
      <c r="N16" s="63"/>
      <c r="O16" s="63"/>
    </row>
    <row r="17" spans="2:15" ht="17.25" customHeight="1" x14ac:dyDescent="0.2">
      <c r="B17" s="92"/>
      <c r="C17" s="93" t="s">
        <v>22</v>
      </c>
      <c r="D17" s="66">
        <v>360</v>
      </c>
      <c r="E17" s="66">
        <v>617</v>
      </c>
      <c r="F17" s="94">
        <v>330</v>
      </c>
      <c r="H17" s="63"/>
      <c r="I17" s="63"/>
      <c r="J17" s="63"/>
      <c r="K17" s="63"/>
      <c r="L17" s="63"/>
      <c r="M17" s="63"/>
      <c r="N17" s="63"/>
      <c r="O17" s="63"/>
    </row>
    <row r="18" spans="2:15" ht="17.25" customHeight="1" x14ac:dyDescent="0.2">
      <c r="B18" s="67"/>
      <c r="C18" s="95" t="s">
        <v>23</v>
      </c>
      <c r="D18" s="96">
        <v>297</v>
      </c>
      <c r="E18" s="96">
        <v>998</v>
      </c>
      <c r="F18" s="97">
        <v>691</v>
      </c>
      <c r="H18" s="63"/>
      <c r="I18" s="63"/>
      <c r="J18" s="63"/>
      <c r="K18" s="63"/>
      <c r="L18" s="63"/>
      <c r="M18" s="63"/>
      <c r="N18" s="63"/>
      <c r="O18" s="63"/>
    </row>
    <row r="19" spans="2:15" ht="19.5" customHeight="1" x14ac:dyDescent="0.2">
      <c r="H19" s="63"/>
      <c r="I19" s="63"/>
      <c r="J19" s="63"/>
      <c r="K19" s="63"/>
      <c r="L19" s="63"/>
      <c r="M19" s="63"/>
      <c r="N19" s="63"/>
      <c r="O19" s="63"/>
    </row>
    <row r="20" spans="2:15" x14ac:dyDescent="0.2">
      <c r="H20" s="63"/>
      <c r="I20" s="63"/>
      <c r="J20" s="63"/>
      <c r="K20" s="63"/>
      <c r="L20" s="63"/>
      <c r="M20" s="63"/>
      <c r="N20" s="63"/>
      <c r="O20" s="63"/>
    </row>
    <row r="21" spans="2:15" x14ac:dyDescent="0.2">
      <c r="H21" s="63"/>
      <c r="I21" s="63"/>
      <c r="J21" s="63"/>
      <c r="K21" s="63"/>
      <c r="L21" s="63"/>
      <c r="M21" s="63"/>
      <c r="N21" s="63"/>
      <c r="O21" s="63"/>
    </row>
    <row r="22" spans="2:15" x14ac:dyDescent="0.2">
      <c r="H22" s="63"/>
      <c r="I22" s="63"/>
      <c r="J22" s="63"/>
      <c r="K22" s="63"/>
      <c r="L22" s="63"/>
      <c r="M22" s="63"/>
      <c r="N22" s="63"/>
      <c r="O22" s="63"/>
    </row>
    <row r="23" spans="2:15" x14ac:dyDescent="0.2">
      <c r="H23" s="63"/>
      <c r="I23" s="63"/>
      <c r="J23" s="63"/>
      <c r="K23" s="63"/>
      <c r="L23" s="63"/>
      <c r="M23" s="63"/>
      <c r="N23" s="63"/>
      <c r="O23" s="63"/>
    </row>
    <row r="24" spans="2:15" x14ac:dyDescent="0.2">
      <c r="H24" s="63"/>
      <c r="I24" s="63"/>
      <c r="J24" s="63"/>
      <c r="K24" s="63"/>
      <c r="L24" s="63"/>
      <c r="M24" s="63"/>
      <c r="N24" s="63"/>
      <c r="O24" s="63"/>
    </row>
    <row r="25" spans="2:15" x14ac:dyDescent="0.2">
      <c r="H25" s="63"/>
      <c r="I25" s="63"/>
      <c r="J25" s="63"/>
      <c r="K25" s="63"/>
      <c r="L25" s="63"/>
      <c r="M25" s="63"/>
      <c r="N25" s="63"/>
      <c r="O25" s="63"/>
    </row>
  </sheetData>
  <dataConsolidate/>
  <pageMargins left="0.75" right="0.75" top="1" bottom="1" header="0.5" footer="0.5"/>
  <pageSetup orientation="portrait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Option Button 1">
              <controlPr defaultSize="0" autoFill="0" autoLine="0" autoPict="0">
                <anchor moveWithCells="1">
                  <from>
                    <xdr:col>1</xdr:col>
                    <xdr:colOff>95250</xdr:colOff>
                    <xdr:row>6</xdr:row>
                    <xdr:rowOff>0</xdr:rowOff>
                  </from>
                  <to>
                    <xdr:col>2</xdr:col>
                    <xdr:colOff>9525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Option Button 2">
              <controlPr defaultSize="0" autoFill="0" autoLine="0" autoPict="0">
                <anchor moveWithCells="1">
                  <from>
                    <xdr:col>1</xdr:col>
                    <xdr:colOff>95250</xdr:colOff>
                    <xdr:row>7</xdr:row>
                    <xdr:rowOff>0</xdr:rowOff>
                  </from>
                  <to>
                    <xdr:col>2</xdr:col>
                    <xdr:colOff>9525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Option Button 3">
              <controlPr defaultSize="0" autoFill="0" autoLine="0" autoPict="0">
                <anchor moveWithCells="1">
                  <from>
                    <xdr:col>1</xdr:col>
                    <xdr:colOff>95250</xdr:colOff>
                    <xdr:row>8</xdr:row>
                    <xdr:rowOff>0</xdr:rowOff>
                  </from>
                  <to>
                    <xdr:col>2</xdr:col>
                    <xdr:colOff>9525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Option Button 4">
              <controlPr defaultSize="0" autoFill="0" autoLine="0" autoPict="0">
                <anchor moveWithCells="1">
                  <from>
                    <xdr:col>1</xdr:col>
                    <xdr:colOff>95250</xdr:colOff>
                    <xdr:row>9</xdr:row>
                    <xdr:rowOff>0</xdr:rowOff>
                  </from>
                  <to>
                    <xdr:col>2</xdr:col>
                    <xdr:colOff>9525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5" r:id="rId8" name="Option Button 5">
              <controlPr defaultSize="0" autoFill="0" autoLine="0" autoPict="0">
                <anchor moveWithCells="1">
                  <from>
                    <xdr:col>1</xdr:col>
                    <xdr:colOff>95250</xdr:colOff>
                    <xdr:row>10</xdr:row>
                    <xdr:rowOff>0</xdr:rowOff>
                  </from>
                  <to>
                    <xdr:col>2</xdr:col>
                    <xdr:colOff>9525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9" name="Option Button 6">
              <controlPr defaultSize="0" autoFill="0" autoLine="0" autoPict="0">
                <anchor moveWithCells="1">
                  <from>
                    <xdr:col>1</xdr:col>
                    <xdr:colOff>95250</xdr:colOff>
                    <xdr:row>11</xdr:row>
                    <xdr:rowOff>0</xdr:rowOff>
                  </from>
                  <to>
                    <xdr:col>2</xdr:col>
                    <xdr:colOff>9525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10" name="Option Button 7">
              <controlPr defaultSize="0" autoFill="0" autoLine="0" autoPict="0">
                <anchor moveWithCells="1">
                  <from>
                    <xdr:col>1</xdr:col>
                    <xdr:colOff>95250</xdr:colOff>
                    <xdr:row>12</xdr:row>
                    <xdr:rowOff>0</xdr:rowOff>
                  </from>
                  <to>
                    <xdr:col>2</xdr:col>
                    <xdr:colOff>9525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11" name="Option Button 8">
              <controlPr defaultSize="0" autoFill="0" autoLine="0" autoPict="0">
                <anchor moveWithCells="1">
                  <from>
                    <xdr:col>1</xdr:col>
                    <xdr:colOff>95250</xdr:colOff>
                    <xdr:row>13</xdr:row>
                    <xdr:rowOff>0</xdr:rowOff>
                  </from>
                  <to>
                    <xdr:col>2</xdr:col>
                    <xdr:colOff>9525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9" r:id="rId12" name="Option Button 9">
              <controlPr defaultSize="0" autoFill="0" autoLine="0" autoPict="0">
                <anchor moveWithCells="1">
                  <from>
                    <xdr:col>1</xdr:col>
                    <xdr:colOff>95250</xdr:colOff>
                    <xdr:row>14</xdr:row>
                    <xdr:rowOff>0</xdr:rowOff>
                  </from>
                  <to>
                    <xdr:col>2</xdr:col>
                    <xdr:colOff>9525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0" r:id="rId13" name="Option Button 10">
              <controlPr defaultSize="0" autoFill="0" autoLine="0" autoPict="0">
                <anchor moveWithCells="1">
                  <from>
                    <xdr:col>1</xdr:col>
                    <xdr:colOff>95250</xdr:colOff>
                    <xdr:row>15</xdr:row>
                    <xdr:rowOff>0</xdr:rowOff>
                  </from>
                  <to>
                    <xdr:col>2</xdr:col>
                    <xdr:colOff>9525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1" r:id="rId14" name="Option Button 11">
              <controlPr defaultSize="0" autoFill="0" autoLine="0" autoPict="0">
                <anchor moveWithCells="1">
                  <from>
                    <xdr:col>1</xdr:col>
                    <xdr:colOff>95250</xdr:colOff>
                    <xdr:row>16</xdr:row>
                    <xdr:rowOff>0</xdr:rowOff>
                  </from>
                  <to>
                    <xdr:col>2</xdr:col>
                    <xdr:colOff>9525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2" r:id="rId15" name="Option Button 12">
              <controlPr defaultSize="0" autoFill="0" autoLine="0" autoPict="0">
                <anchor moveWithCells="1">
                  <from>
                    <xdr:col>1</xdr:col>
                    <xdr:colOff>95250</xdr:colOff>
                    <xdr:row>17</xdr:row>
                    <xdr:rowOff>0</xdr:rowOff>
                  </from>
                  <to>
                    <xdr:col>2</xdr:col>
                    <xdr:colOff>9525</xdr:colOff>
                    <xdr:row>18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15"/>
  <sheetViews>
    <sheetView showGridLines="0" zoomScaleNormal="100" workbookViewId="0">
      <selection activeCell="G7" sqref="G7"/>
    </sheetView>
  </sheetViews>
  <sheetFormatPr defaultRowHeight="15" x14ac:dyDescent="0.2"/>
  <cols>
    <col min="1" max="1" width="5.85546875" style="100" customWidth="1"/>
    <col min="2" max="2" width="5.140625" style="100" customWidth="1"/>
    <col min="3" max="3" width="24.28515625" style="100" customWidth="1"/>
    <col min="4" max="4" width="14.5703125" style="100" customWidth="1"/>
    <col min="5" max="5" width="14.140625" style="100" customWidth="1"/>
    <col min="6" max="6" width="14.42578125" style="100" customWidth="1"/>
    <col min="7" max="7" width="16.85546875" style="100" customWidth="1"/>
    <col min="8" max="8" width="4.140625" style="100" customWidth="1"/>
    <col min="9" max="10" width="6" style="100" customWidth="1"/>
    <col min="11" max="11" width="5.85546875" style="100" customWidth="1"/>
    <col min="12" max="16384" width="9.140625" style="100"/>
  </cols>
  <sheetData>
    <row r="1" spans="1:10" ht="19.5" customHeight="1" x14ac:dyDescent="0.2"/>
    <row r="2" spans="1:10" ht="18.75" x14ac:dyDescent="0.2">
      <c r="B2" s="118" t="s">
        <v>251</v>
      </c>
    </row>
    <row r="3" spans="1:10" ht="16.5" customHeight="1" x14ac:dyDescent="0.2">
      <c r="B3" s="120" t="s">
        <v>316</v>
      </c>
      <c r="C3" s="120"/>
      <c r="D3" s="119"/>
      <c r="E3" s="101">
        <v>1</v>
      </c>
    </row>
    <row r="5" spans="1:10" x14ac:dyDescent="0.2">
      <c r="B5" s="285" t="s">
        <v>47</v>
      </c>
      <c r="C5" s="285"/>
      <c r="D5" s="285"/>
      <c r="E5" s="285"/>
      <c r="F5" s="285"/>
      <c r="G5" s="285"/>
    </row>
    <row r="6" spans="1:10" ht="15.75" thickBot="1" x14ac:dyDescent="0.25">
      <c r="B6" s="102" t="s">
        <v>39</v>
      </c>
      <c r="C6" s="102" t="s">
        <v>48</v>
      </c>
      <c r="D6" s="102" t="s">
        <v>38</v>
      </c>
      <c r="E6" s="102" t="s">
        <v>49</v>
      </c>
      <c r="F6" s="102" t="s">
        <v>50</v>
      </c>
      <c r="G6" s="103" t="s">
        <v>51</v>
      </c>
      <c r="I6" s="100">
        <v>1</v>
      </c>
      <c r="J6" s="100">
        <v>1</v>
      </c>
    </row>
    <row r="7" spans="1:10" ht="15.75" thickTop="1" x14ac:dyDescent="0.2">
      <c r="A7" s="100">
        <f>VLOOKUP(E3,NOMOR,2)</f>
        <v>1</v>
      </c>
      <c r="B7" s="104">
        <f>IF(A7&lt;A8,A7,"")</f>
        <v>1</v>
      </c>
      <c r="C7" s="105" t="str">
        <f t="shared" ref="C7:C31" si="0">IF($B7="","",VLOOKUP($B7,KARYAWAN,2))</f>
        <v>Ferdinand</v>
      </c>
      <c r="D7" s="121">
        <f t="shared" ref="D7:D31" si="1">IF($B7="","",VLOOKUP($B7,KARYAWAN,3))</f>
        <v>19515</v>
      </c>
      <c r="E7" s="122" t="str">
        <f t="shared" ref="E7:E31" si="2">IF($B7="","",VLOOKUP($B7,KARYAWAN,4))</f>
        <v>Wanita</v>
      </c>
      <c r="F7" s="122" t="str">
        <f t="shared" ref="F7:F31" si="3">IF($B7="","",VLOOKUP($B7,KARYAWAN,5))</f>
        <v>Kawin</v>
      </c>
      <c r="G7" s="122" t="str">
        <f t="shared" ref="G7:G31" si="4">IF($B7="","",VLOOKUP($B7,KARYAWAN,6))</f>
        <v>Bintaro</v>
      </c>
      <c r="I7" s="100">
        <v>2</v>
      </c>
      <c r="J7" s="100">
        <v>26</v>
      </c>
    </row>
    <row r="8" spans="1:10" x14ac:dyDescent="0.2">
      <c r="A8" s="106">
        <f>MAX(B36:B514)</f>
        <v>479</v>
      </c>
      <c r="B8" s="104">
        <f>IF(B7&lt;A$8,B7+1,"")</f>
        <v>2</v>
      </c>
      <c r="C8" s="105" t="str">
        <f t="shared" si="0"/>
        <v xml:space="preserve">Diana </v>
      </c>
      <c r="D8" s="121">
        <f t="shared" si="1"/>
        <v>19515</v>
      </c>
      <c r="E8" s="122" t="str">
        <f t="shared" si="2"/>
        <v>Wanita</v>
      </c>
      <c r="F8" s="122" t="str">
        <f t="shared" si="3"/>
        <v>Kawin</v>
      </c>
      <c r="G8" s="122" t="str">
        <f t="shared" si="4"/>
        <v>Bintaro</v>
      </c>
      <c r="I8" s="100">
        <v>3</v>
      </c>
      <c r="J8" s="100">
        <v>51</v>
      </c>
    </row>
    <row r="9" spans="1:10" x14ac:dyDescent="0.2">
      <c r="B9" s="104">
        <f t="shared" ref="B9:B30" si="5">IF(B8&lt;A$8,B8+1,"")</f>
        <v>3</v>
      </c>
      <c r="C9" s="105" t="str">
        <f t="shared" si="0"/>
        <v>Syamsu Rizal</v>
      </c>
      <c r="D9" s="121">
        <f t="shared" si="1"/>
        <v>19695</v>
      </c>
      <c r="E9" s="122" t="str">
        <f t="shared" si="2"/>
        <v>Pria</v>
      </c>
      <c r="F9" s="122" t="str">
        <f t="shared" si="3"/>
        <v>Kawin</v>
      </c>
      <c r="G9" s="122" t="str">
        <f t="shared" si="4"/>
        <v>Semarang</v>
      </c>
      <c r="I9" s="100">
        <v>4</v>
      </c>
      <c r="J9" s="100">
        <v>76</v>
      </c>
    </row>
    <row r="10" spans="1:10" x14ac:dyDescent="0.2">
      <c r="B10" s="104">
        <f t="shared" si="5"/>
        <v>4</v>
      </c>
      <c r="C10" s="105" t="str">
        <f t="shared" si="0"/>
        <v xml:space="preserve">Norman </v>
      </c>
      <c r="D10" s="121">
        <f t="shared" si="1"/>
        <v>19995</v>
      </c>
      <c r="E10" s="122" t="str">
        <f t="shared" si="2"/>
        <v>Pria</v>
      </c>
      <c r="F10" s="122" t="str">
        <f t="shared" si="3"/>
        <v>Kawin</v>
      </c>
      <c r="G10" s="122" t="str">
        <f t="shared" si="4"/>
        <v>Semarang</v>
      </c>
      <c r="I10" s="100">
        <v>5</v>
      </c>
      <c r="J10" s="100">
        <v>101</v>
      </c>
    </row>
    <row r="11" spans="1:10" x14ac:dyDescent="0.2">
      <c r="B11" s="104">
        <f t="shared" si="5"/>
        <v>5</v>
      </c>
      <c r="C11" s="105" t="str">
        <f t="shared" si="0"/>
        <v xml:space="preserve">Juliani </v>
      </c>
      <c r="D11" s="121">
        <f t="shared" si="1"/>
        <v>20535</v>
      </c>
      <c r="E11" s="122" t="str">
        <f t="shared" si="2"/>
        <v>Wanita</v>
      </c>
      <c r="F11" s="122" t="str">
        <f t="shared" si="3"/>
        <v>Kawin</v>
      </c>
      <c r="G11" s="122" t="str">
        <f t="shared" si="4"/>
        <v>Thamrin</v>
      </c>
      <c r="I11" s="100">
        <v>6</v>
      </c>
      <c r="J11" s="100">
        <v>126</v>
      </c>
    </row>
    <row r="12" spans="1:10" x14ac:dyDescent="0.2">
      <c r="B12" s="104">
        <f t="shared" si="5"/>
        <v>6</v>
      </c>
      <c r="C12" s="105" t="str">
        <f t="shared" si="0"/>
        <v xml:space="preserve">Herdinan </v>
      </c>
      <c r="D12" s="121">
        <f t="shared" si="1"/>
        <v>20865</v>
      </c>
      <c r="E12" s="122" t="str">
        <f t="shared" si="2"/>
        <v>Pria</v>
      </c>
      <c r="F12" s="122" t="str">
        <f t="shared" si="3"/>
        <v>Kawin</v>
      </c>
      <c r="G12" s="122" t="str">
        <f t="shared" si="4"/>
        <v>Kuningan</v>
      </c>
      <c r="I12" s="100">
        <v>7</v>
      </c>
      <c r="J12" s="100">
        <v>151</v>
      </c>
    </row>
    <row r="13" spans="1:10" x14ac:dyDescent="0.2">
      <c r="B13" s="104">
        <f t="shared" si="5"/>
        <v>7</v>
      </c>
      <c r="C13" s="105" t="str">
        <f t="shared" si="0"/>
        <v xml:space="preserve">Widiningsih </v>
      </c>
      <c r="D13" s="121">
        <f t="shared" si="1"/>
        <v>21015</v>
      </c>
      <c r="E13" s="122" t="str">
        <f t="shared" si="2"/>
        <v>Wanita</v>
      </c>
      <c r="F13" s="122" t="str">
        <f t="shared" si="3"/>
        <v>Janda</v>
      </c>
      <c r="G13" s="122" t="str">
        <f t="shared" si="4"/>
        <v>Semarang</v>
      </c>
      <c r="I13" s="100">
        <v>8</v>
      </c>
      <c r="J13" s="100">
        <v>176</v>
      </c>
    </row>
    <row r="14" spans="1:10" x14ac:dyDescent="0.2">
      <c r="B14" s="104">
        <f t="shared" si="5"/>
        <v>8</v>
      </c>
      <c r="C14" s="105" t="str">
        <f t="shared" si="0"/>
        <v>Widyasari</v>
      </c>
      <c r="D14" s="121">
        <f t="shared" si="1"/>
        <v>21015</v>
      </c>
      <c r="E14" s="122" t="str">
        <f t="shared" si="2"/>
        <v>Wanita</v>
      </c>
      <c r="F14" s="122" t="str">
        <f t="shared" si="3"/>
        <v>Janda</v>
      </c>
      <c r="G14" s="122" t="str">
        <f t="shared" si="4"/>
        <v>Semarang</v>
      </c>
      <c r="I14" s="100">
        <v>9</v>
      </c>
      <c r="J14" s="100">
        <v>201</v>
      </c>
    </row>
    <row r="15" spans="1:10" x14ac:dyDescent="0.2">
      <c r="B15" s="104">
        <f t="shared" si="5"/>
        <v>9</v>
      </c>
      <c r="C15" s="105" t="str">
        <f t="shared" si="0"/>
        <v>Hardiman</v>
      </c>
      <c r="D15" s="121">
        <f t="shared" si="1"/>
        <v>21031</v>
      </c>
      <c r="E15" s="122" t="str">
        <f t="shared" si="2"/>
        <v>Pria</v>
      </c>
      <c r="F15" s="122" t="str">
        <f t="shared" si="3"/>
        <v>Duda</v>
      </c>
      <c r="G15" s="122" t="str">
        <f t="shared" si="4"/>
        <v>Semarang</v>
      </c>
      <c r="I15" s="100">
        <v>10</v>
      </c>
      <c r="J15" s="100">
        <v>226</v>
      </c>
    </row>
    <row r="16" spans="1:10" x14ac:dyDescent="0.2">
      <c r="B16" s="104">
        <f t="shared" si="5"/>
        <v>10</v>
      </c>
      <c r="C16" s="105" t="str">
        <f t="shared" si="0"/>
        <v xml:space="preserve">Herdinan </v>
      </c>
      <c r="D16" s="121">
        <f t="shared" si="1"/>
        <v>21071</v>
      </c>
      <c r="E16" s="122" t="str">
        <f t="shared" si="2"/>
        <v>Pria</v>
      </c>
      <c r="F16" s="122" t="str">
        <f t="shared" si="3"/>
        <v>Duda</v>
      </c>
      <c r="G16" s="122" t="str">
        <f t="shared" si="4"/>
        <v>Semarang</v>
      </c>
      <c r="I16" s="100">
        <v>11</v>
      </c>
      <c r="J16" s="100">
        <v>251</v>
      </c>
    </row>
    <row r="17" spans="2:10" x14ac:dyDescent="0.2">
      <c r="B17" s="104">
        <f t="shared" si="5"/>
        <v>11</v>
      </c>
      <c r="C17" s="105" t="str">
        <f t="shared" si="0"/>
        <v xml:space="preserve">Widianto </v>
      </c>
      <c r="D17" s="121">
        <f t="shared" si="1"/>
        <v>21215</v>
      </c>
      <c r="E17" s="122" t="str">
        <f t="shared" si="2"/>
        <v>Pria</v>
      </c>
      <c r="F17" s="122" t="str">
        <f t="shared" si="3"/>
        <v>Kawin</v>
      </c>
      <c r="G17" s="122" t="str">
        <f t="shared" si="4"/>
        <v>Semarang</v>
      </c>
      <c r="I17" s="100">
        <v>12</v>
      </c>
      <c r="J17" s="100">
        <v>276</v>
      </c>
    </row>
    <row r="18" spans="2:10" x14ac:dyDescent="0.2">
      <c r="B18" s="104">
        <f t="shared" si="5"/>
        <v>12</v>
      </c>
      <c r="C18" s="105" t="str">
        <f t="shared" si="0"/>
        <v>Widianto Sri Lestari</v>
      </c>
      <c r="D18" s="121">
        <f t="shared" si="1"/>
        <v>21215</v>
      </c>
      <c r="E18" s="122" t="str">
        <f t="shared" si="2"/>
        <v>Pria</v>
      </c>
      <c r="F18" s="122" t="str">
        <f t="shared" si="3"/>
        <v>Kawin</v>
      </c>
      <c r="G18" s="122" t="str">
        <f t="shared" si="4"/>
        <v>Semarang</v>
      </c>
      <c r="I18" s="100">
        <v>13</v>
      </c>
      <c r="J18" s="100">
        <v>301</v>
      </c>
    </row>
    <row r="19" spans="2:10" x14ac:dyDescent="0.2">
      <c r="B19" s="104">
        <f t="shared" si="5"/>
        <v>13</v>
      </c>
      <c r="C19" s="105" t="str">
        <f t="shared" si="0"/>
        <v xml:space="preserve">Indah </v>
      </c>
      <c r="D19" s="121">
        <f t="shared" si="1"/>
        <v>21418</v>
      </c>
      <c r="E19" s="122" t="str">
        <f t="shared" si="2"/>
        <v>Wanita</v>
      </c>
      <c r="F19" s="122" t="str">
        <f t="shared" si="3"/>
        <v>Kawin</v>
      </c>
      <c r="G19" s="122" t="str">
        <f t="shared" si="4"/>
        <v>Kuningan</v>
      </c>
      <c r="I19" s="100">
        <v>14</v>
      </c>
      <c r="J19" s="100">
        <v>326</v>
      </c>
    </row>
    <row r="20" spans="2:10" x14ac:dyDescent="0.2">
      <c r="B20" s="104">
        <f t="shared" si="5"/>
        <v>14</v>
      </c>
      <c r="C20" s="105" t="str">
        <f t="shared" si="0"/>
        <v xml:space="preserve">Idris </v>
      </c>
      <c r="D20" s="121">
        <f t="shared" si="1"/>
        <v>21442</v>
      </c>
      <c r="E20" s="122" t="str">
        <f t="shared" si="2"/>
        <v>Pria</v>
      </c>
      <c r="F20" s="122" t="str">
        <f t="shared" si="3"/>
        <v>Kawin</v>
      </c>
      <c r="G20" s="122" t="str">
        <f t="shared" si="4"/>
        <v>Surabaya</v>
      </c>
      <c r="I20" s="100">
        <v>15</v>
      </c>
      <c r="J20" s="100">
        <v>351</v>
      </c>
    </row>
    <row r="21" spans="2:10" x14ac:dyDescent="0.2">
      <c r="B21" s="104">
        <f t="shared" si="5"/>
        <v>15</v>
      </c>
      <c r="C21" s="105" t="str">
        <f t="shared" si="0"/>
        <v xml:space="preserve">Agung </v>
      </c>
      <c r="D21" s="121">
        <f t="shared" si="1"/>
        <v>21463</v>
      </c>
      <c r="E21" s="122" t="str">
        <f t="shared" si="2"/>
        <v>Pria</v>
      </c>
      <c r="F21" s="122" t="str">
        <f t="shared" si="3"/>
        <v>Tidak Kawin</v>
      </c>
      <c r="G21" s="122" t="str">
        <f t="shared" si="4"/>
        <v>Surabaya</v>
      </c>
      <c r="I21" s="100">
        <v>16</v>
      </c>
      <c r="J21" s="100">
        <v>376</v>
      </c>
    </row>
    <row r="22" spans="2:10" x14ac:dyDescent="0.2">
      <c r="B22" s="104">
        <f t="shared" si="5"/>
        <v>16</v>
      </c>
      <c r="C22" s="105" t="str">
        <f t="shared" si="0"/>
        <v xml:space="preserve">Muhamad </v>
      </c>
      <c r="D22" s="121">
        <f t="shared" si="1"/>
        <v>21496</v>
      </c>
      <c r="E22" s="122" t="str">
        <f t="shared" si="2"/>
        <v>Pria</v>
      </c>
      <c r="F22" s="122" t="str">
        <f t="shared" si="3"/>
        <v>Duda</v>
      </c>
      <c r="G22" s="122" t="str">
        <f t="shared" si="4"/>
        <v>Semarang</v>
      </c>
      <c r="I22" s="100">
        <v>17</v>
      </c>
      <c r="J22" s="100">
        <v>401</v>
      </c>
    </row>
    <row r="23" spans="2:10" x14ac:dyDescent="0.2">
      <c r="B23" s="104">
        <f t="shared" si="5"/>
        <v>17</v>
      </c>
      <c r="C23" s="105" t="str">
        <f t="shared" si="0"/>
        <v xml:space="preserve">Mursid </v>
      </c>
      <c r="D23" s="121">
        <f t="shared" si="1"/>
        <v>21526</v>
      </c>
      <c r="E23" s="122" t="str">
        <f t="shared" si="2"/>
        <v>Pria</v>
      </c>
      <c r="F23" s="122" t="str">
        <f t="shared" si="3"/>
        <v>Kawin</v>
      </c>
      <c r="G23" s="122" t="str">
        <f t="shared" si="4"/>
        <v>Surabaya</v>
      </c>
      <c r="I23" s="100">
        <v>18</v>
      </c>
      <c r="J23" s="100">
        <v>426</v>
      </c>
    </row>
    <row r="24" spans="2:10" x14ac:dyDescent="0.2">
      <c r="B24" s="104">
        <f t="shared" si="5"/>
        <v>18</v>
      </c>
      <c r="C24" s="105" t="str">
        <f t="shared" si="0"/>
        <v xml:space="preserve">Novi </v>
      </c>
      <c r="D24" s="121">
        <f t="shared" si="1"/>
        <v>21535</v>
      </c>
      <c r="E24" s="122" t="str">
        <f t="shared" si="2"/>
        <v>Wanita</v>
      </c>
      <c r="F24" s="122" t="str">
        <f t="shared" si="3"/>
        <v>Kawin</v>
      </c>
      <c r="G24" s="122" t="str">
        <f t="shared" si="4"/>
        <v>Semarang</v>
      </c>
      <c r="I24" s="100">
        <v>19</v>
      </c>
      <c r="J24" s="100">
        <v>451</v>
      </c>
    </row>
    <row r="25" spans="2:10" x14ac:dyDescent="0.2">
      <c r="B25" s="104">
        <f t="shared" si="5"/>
        <v>19</v>
      </c>
      <c r="C25" s="105" t="str">
        <f t="shared" si="0"/>
        <v xml:space="preserve">Susanti </v>
      </c>
      <c r="D25" s="121">
        <f t="shared" si="1"/>
        <v>21541</v>
      </c>
      <c r="E25" s="122" t="str">
        <f t="shared" si="2"/>
        <v>Wanita</v>
      </c>
      <c r="F25" s="122" t="str">
        <f t="shared" si="3"/>
        <v>Kawin</v>
      </c>
      <c r="G25" s="122" t="str">
        <f t="shared" si="4"/>
        <v>Bintaro</v>
      </c>
      <c r="I25" s="100">
        <v>20</v>
      </c>
      <c r="J25" s="100">
        <v>476</v>
      </c>
    </row>
    <row r="26" spans="2:10" x14ac:dyDescent="0.2">
      <c r="B26" s="104">
        <f t="shared" si="5"/>
        <v>20</v>
      </c>
      <c r="C26" s="105" t="str">
        <f t="shared" si="0"/>
        <v xml:space="preserve">Sutan Harhari </v>
      </c>
      <c r="D26" s="121">
        <f t="shared" si="1"/>
        <v>21565</v>
      </c>
      <c r="E26" s="122" t="str">
        <f t="shared" si="2"/>
        <v>Pria</v>
      </c>
      <c r="F26" s="122" t="str">
        <f t="shared" si="3"/>
        <v>Duda</v>
      </c>
      <c r="G26" s="122" t="str">
        <f t="shared" si="4"/>
        <v>Surabaya</v>
      </c>
    </row>
    <row r="27" spans="2:10" x14ac:dyDescent="0.2">
      <c r="B27" s="104">
        <f t="shared" si="5"/>
        <v>21</v>
      </c>
      <c r="C27" s="105" t="str">
        <f t="shared" si="0"/>
        <v xml:space="preserve">Yarli </v>
      </c>
      <c r="D27" s="121">
        <f t="shared" si="1"/>
        <v>21571</v>
      </c>
      <c r="E27" s="122" t="str">
        <f t="shared" si="2"/>
        <v>Pria</v>
      </c>
      <c r="F27" s="122" t="str">
        <f t="shared" si="3"/>
        <v>Duda</v>
      </c>
      <c r="G27" s="122" t="str">
        <f t="shared" si="4"/>
        <v>Semarang</v>
      </c>
    </row>
    <row r="28" spans="2:10" x14ac:dyDescent="0.2">
      <c r="B28" s="104">
        <f t="shared" si="5"/>
        <v>22</v>
      </c>
      <c r="C28" s="105" t="str">
        <f t="shared" si="0"/>
        <v>Yarli  Andriyanto</v>
      </c>
      <c r="D28" s="121">
        <f t="shared" si="1"/>
        <v>21571</v>
      </c>
      <c r="E28" s="122" t="str">
        <f t="shared" si="2"/>
        <v>Pria</v>
      </c>
      <c r="F28" s="122" t="str">
        <f t="shared" si="3"/>
        <v>Duda</v>
      </c>
      <c r="G28" s="122" t="str">
        <f t="shared" si="4"/>
        <v>Semarang</v>
      </c>
    </row>
    <row r="29" spans="2:10" x14ac:dyDescent="0.2">
      <c r="B29" s="104">
        <f t="shared" si="5"/>
        <v>23</v>
      </c>
      <c r="C29" s="105" t="str">
        <f t="shared" si="0"/>
        <v xml:space="preserve">Muhamad </v>
      </c>
      <c r="D29" s="121">
        <f t="shared" si="1"/>
        <v>21574</v>
      </c>
      <c r="E29" s="122" t="str">
        <f t="shared" si="2"/>
        <v>Pria</v>
      </c>
      <c r="F29" s="122" t="str">
        <f t="shared" si="3"/>
        <v>Kawin</v>
      </c>
      <c r="G29" s="122" t="str">
        <f t="shared" si="4"/>
        <v>Malang</v>
      </c>
    </row>
    <row r="30" spans="2:10" x14ac:dyDescent="0.2">
      <c r="B30" s="104">
        <f t="shared" si="5"/>
        <v>24</v>
      </c>
      <c r="C30" s="105" t="str">
        <f t="shared" si="0"/>
        <v>Muhamad Harmanto</v>
      </c>
      <c r="D30" s="121">
        <f t="shared" si="1"/>
        <v>21574</v>
      </c>
      <c r="E30" s="122" t="str">
        <f t="shared" si="2"/>
        <v>Pria</v>
      </c>
      <c r="F30" s="122" t="str">
        <f t="shared" si="3"/>
        <v>Kawin</v>
      </c>
      <c r="G30" s="122" t="str">
        <f t="shared" si="4"/>
        <v>Malang</v>
      </c>
    </row>
    <row r="31" spans="2:10" x14ac:dyDescent="0.2">
      <c r="B31" s="104">
        <f>IF(B30&lt;A$8,B30+1,"")</f>
        <v>25</v>
      </c>
      <c r="C31" s="105" t="str">
        <f t="shared" si="0"/>
        <v>Putri Patricia</v>
      </c>
      <c r="D31" s="121">
        <f t="shared" si="1"/>
        <v>21607</v>
      </c>
      <c r="E31" s="122" t="str">
        <f t="shared" si="2"/>
        <v>Wanita</v>
      </c>
      <c r="F31" s="122" t="str">
        <f t="shared" si="3"/>
        <v>Kawin</v>
      </c>
      <c r="G31" s="122" t="str">
        <f t="shared" si="4"/>
        <v>Surabaya</v>
      </c>
    </row>
    <row r="32" spans="2:10" ht="18" customHeight="1" x14ac:dyDescent="0.2"/>
    <row r="34" spans="2:7" x14ac:dyDescent="0.2">
      <c r="B34" s="107" t="s">
        <v>52</v>
      </c>
      <c r="D34" s="108"/>
    </row>
    <row r="35" spans="2:7" ht="15.75" thickBot="1" x14ac:dyDescent="0.25">
      <c r="B35" s="109" t="s">
        <v>39</v>
      </c>
      <c r="C35" s="109" t="s">
        <v>48</v>
      </c>
      <c r="D35" s="102" t="s">
        <v>38</v>
      </c>
      <c r="E35" s="109" t="s">
        <v>49</v>
      </c>
      <c r="F35" s="109" t="s">
        <v>50</v>
      </c>
      <c r="G35" s="110" t="s">
        <v>51</v>
      </c>
    </row>
    <row r="36" spans="2:7" ht="15.75" thickTop="1" x14ac:dyDescent="0.2">
      <c r="B36" s="111">
        <v>1</v>
      </c>
      <c r="C36" s="123" t="s">
        <v>233</v>
      </c>
      <c r="D36" s="124">
        <v>19515</v>
      </c>
      <c r="E36" s="123" t="s">
        <v>54</v>
      </c>
      <c r="F36" s="123" t="s">
        <v>55</v>
      </c>
      <c r="G36" s="125" t="s">
        <v>56</v>
      </c>
    </row>
    <row r="37" spans="2:7" x14ac:dyDescent="0.2">
      <c r="B37" s="112">
        <v>2</v>
      </c>
      <c r="C37" s="126" t="s">
        <v>234</v>
      </c>
      <c r="D37" s="127">
        <v>19515</v>
      </c>
      <c r="E37" s="126" t="s">
        <v>54</v>
      </c>
      <c r="F37" s="126" t="s">
        <v>55</v>
      </c>
      <c r="G37" s="128" t="s">
        <v>56</v>
      </c>
    </row>
    <row r="38" spans="2:7" x14ac:dyDescent="0.2">
      <c r="B38" s="111">
        <v>3</v>
      </c>
      <c r="C38" s="123" t="s">
        <v>235</v>
      </c>
      <c r="D38" s="124">
        <v>19695</v>
      </c>
      <c r="E38" s="123" t="s">
        <v>58</v>
      </c>
      <c r="F38" s="123" t="s">
        <v>55</v>
      </c>
      <c r="G38" s="125" t="s">
        <v>31</v>
      </c>
    </row>
    <row r="39" spans="2:7" x14ac:dyDescent="0.2">
      <c r="B39" s="112">
        <v>4</v>
      </c>
      <c r="C39" s="126" t="s">
        <v>59</v>
      </c>
      <c r="D39" s="127">
        <v>19995</v>
      </c>
      <c r="E39" s="126" t="s">
        <v>58</v>
      </c>
      <c r="F39" s="126" t="s">
        <v>55</v>
      </c>
      <c r="G39" s="128" t="s">
        <v>31</v>
      </c>
    </row>
    <row r="40" spans="2:7" x14ac:dyDescent="0.2">
      <c r="B40" s="111">
        <v>5</v>
      </c>
      <c r="C40" s="123" t="s">
        <v>60</v>
      </c>
      <c r="D40" s="124">
        <v>20535</v>
      </c>
      <c r="E40" s="123" t="s">
        <v>54</v>
      </c>
      <c r="F40" s="123" t="s">
        <v>55</v>
      </c>
      <c r="G40" s="125" t="s">
        <v>61</v>
      </c>
    </row>
    <row r="41" spans="2:7" x14ac:dyDescent="0.2">
      <c r="B41" s="112">
        <v>6</v>
      </c>
      <c r="C41" s="126" t="s">
        <v>62</v>
      </c>
      <c r="D41" s="127">
        <v>20865</v>
      </c>
      <c r="E41" s="126" t="s">
        <v>58</v>
      </c>
      <c r="F41" s="126" t="s">
        <v>55</v>
      </c>
      <c r="G41" s="128" t="s">
        <v>63</v>
      </c>
    </row>
    <row r="42" spans="2:7" x14ac:dyDescent="0.2">
      <c r="B42" s="111">
        <v>7</v>
      </c>
      <c r="C42" s="123" t="s">
        <v>64</v>
      </c>
      <c r="D42" s="124">
        <v>21015</v>
      </c>
      <c r="E42" s="123" t="s">
        <v>54</v>
      </c>
      <c r="F42" s="123" t="s">
        <v>65</v>
      </c>
      <c r="G42" s="125" t="s">
        <v>31</v>
      </c>
    </row>
    <row r="43" spans="2:7" x14ac:dyDescent="0.2">
      <c r="B43" s="112">
        <v>8</v>
      </c>
      <c r="C43" s="126" t="s">
        <v>236</v>
      </c>
      <c r="D43" s="127">
        <v>21015</v>
      </c>
      <c r="E43" s="126" t="s">
        <v>54</v>
      </c>
      <c r="F43" s="126" t="s">
        <v>65</v>
      </c>
      <c r="G43" s="128" t="s">
        <v>31</v>
      </c>
    </row>
    <row r="44" spans="2:7" x14ac:dyDescent="0.2">
      <c r="B44" s="111">
        <v>9</v>
      </c>
      <c r="C44" s="123" t="s">
        <v>237</v>
      </c>
      <c r="D44" s="124">
        <v>21031</v>
      </c>
      <c r="E44" s="123" t="s">
        <v>58</v>
      </c>
      <c r="F44" s="123" t="s">
        <v>66</v>
      </c>
      <c r="G44" s="125" t="s">
        <v>31</v>
      </c>
    </row>
    <row r="45" spans="2:7" x14ac:dyDescent="0.2">
      <c r="B45" s="112">
        <v>10</v>
      </c>
      <c r="C45" s="126" t="s">
        <v>62</v>
      </c>
      <c r="D45" s="127">
        <v>21071</v>
      </c>
      <c r="E45" s="126" t="s">
        <v>58</v>
      </c>
      <c r="F45" s="126" t="s">
        <v>66</v>
      </c>
      <c r="G45" s="128" t="s">
        <v>31</v>
      </c>
    </row>
    <row r="46" spans="2:7" x14ac:dyDescent="0.2">
      <c r="B46" s="111">
        <v>11</v>
      </c>
      <c r="C46" s="123" t="s">
        <v>67</v>
      </c>
      <c r="D46" s="124">
        <v>21215</v>
      </c>
      <c r="E46" s="123" t="s">
        <v>58</v>
      </c>
      <c r="F46" s="123" t="s">
        <v>55</v>
      </c>
      <c r="G46" s="125" t="s">
        <v>31</v>
      </c>
    </row>
    <row r="47" spans="2:7" x14ac:dyDescent="0.2">
      <c r="B47" s="112">
        <v>12</v>
      </c>
      <c r="C47" s="126" t="s">
        <v>68</v>
      </c>
      <c r="D47" s="127">
        <v>21215</v>
      </c>
      <c r="E47" s="126" t="s">
        <v>58</v>
      </c>
      <c r="F47" s="126" t="s">
        <v>55</v>
      </c>
      <c r="G47" s="128" t="s">
        <v>31</v>
      </c>
    </row>
    <row r="48" spans="2:7" x14ac:dyDescent="0.2">
      <c r="B48" s="111">
        <v>13</v>
      </c>
      <c r="C48" s="123" t="s">
        <v>69</v>
      </c>
      <c r="D48" s="124">
        <v>21418</v>
      </c>
      <c r="E48" s="123" t="s">
        <v>54</v>
      </c>
      <c r="F48" s="123" t="s">
        <v>55</v>
      </c>
      <c r="G48" s="125" t="s">
        <v>63</v>
      </c>
    </row>
    <row r="49" spans="2:7" x14ac:dyDescent="0.2">
      <c r="B49" s="112">
        <v>14</v>
      </c>
      <c r="C49" s="126" t="s">
        <v>70</v>
      </c>
      <c r="D49" s="127">
        <v>21442</v>
      </c>
      <c r="E49" s="126" t="s">
        <v>58</v>
      </c>
      <c r="F49" s="126" t="s">
        <v>55</v>
      </c>
      <c r="G49" s="128" t="s">
        <v>32</v>
      </c>
    </row>
    <row r="50" spans="2:7" x14ac:dyDescent="0.2">
      <c r="B50" s="111">
        <v>15</v>
      </c>
      <c r="C50" s="123" t="s">
        <v>71</v>
      </c>
      <c r="D50" s="124">
        <v>21463</v>
      </c>
      <c r="E50" s="123" t="s">
        <v>58</v>
      </c>
      <c r="F50" s="123" t="s">
        <v>72</v>
      </c>
      <c r="G50" s="125" t="s">
        <v>32</v>
      </c>
    </row>
    <row r="51" spans="2:7" x14ac:dyDescent="0.2">
      <c r="B51" s="112">
        <v>16</v>
      </c>
      <c r="C51" s="126" t="s">
        <v>73</v>
      </c>
      <c r="D51" s="127">
        <v>21496</v>
      </c>
      <c r="E51" s="126" t="s">
        <v>58</v>
      </c>
      <c r="F51" s="126" t="s">
        <v>66</v>
      </c>
      <c r="G51" s="128" t="s">
        <v>31</v>
      </c>
    </row>
    <row r="52" spans="2:7" x14ac:dyDescent="0.2">
      <c r="B52" s="111">
        <v>17</v>
      </c>
      <c r="C52" s="123" t="s">
        <v>74</v>
      </c>
      <c r="D52" s="124">
        <v>21526</v>
      </c>
      <c r="E52" s="123" t="s">
        <v>58</v>
      </c>
      <c r="F52" s="123" t="s">
        <v>55</v>
      </c>
      <c r="G52" s="125" t="s">
        <v>32</v>
      </c>
    </row>
    <row r="53" spans="2:7" x14ac:dyDescent="0.2">
      <c r="B53" s="112">
        <v>18</v>
      </c>
      <c r="C53" s="126" t="s">
        <v>75</v>
      </c>
      <c r="D53" s="127">
        <v>21535</v>
      </c>
      <c r="E53" s="126" t="s">
        <v>54</v>
      </c>
      <c r="F53" s="126" t="s">
        <v>55</v>
      </c>
      <c r="G53" s="128" t="s">
        <v>31</v>
      </c>
    </row>
    <row r="54" spans="2:7" x14ac:dyDescent="0.2">
      <c r="B54" s="111">
        <v>19</v>
      </c>
      <c r="C54" s="123" t="s">
        <v>76</v>
      </c>
      <c r="D54" s="124">
        <v>21541</v>
      </c>
      <c r="E54" s="123" t="s">
        <v>54</v>
      </c>
      <c r="F54" s="123" t="s">
        <v>55</v>
      </c>
      <c r="G54" s="125" t="s">
        <v>56</v>
      </c>
    </row>
    <row r="55" spans="2:7" x14ac:dyDescent="0.2">
      <c r="B55" s="112">
        <v>20</v>
      </c>
      <c r="C55" s="126" t="s">
        <v>252</v>
      </c>
      <c r="D55" s="127">
        <v>21565</v>
      </c>
      <c r="E55" s="126" t="s">
        <v>58</v>
      </c>
      <c r="F55" s="126" t="s">
        <v>66</v>
      </c>
      <c r="G55" s="128" t="s">
        <v>32</v>
      </c>
    </row>
    <row r="56" spans="2:7" x14ac:dyDescent="0.2">
      <c r="B56" s="111">
        <v>21</v>
      </c>
      <c r="C56" s="123" t="s">
        <v>78</v>
      </c>
      <c r="D56" s="124">
        <v>21571</v>
      </c>
      <c r="E56" s="123" t="s">
        <v>58</v>
      </c>
      <c r="F56" s="123" t="s">
        <v>66</v>
      </c>
      <c r="G56" s="125" t="s">
        <v>31</v>
      </c>
    </row>
    <row r="57" spans="2:7" x14ac:dyDescent="0.2">
      <c r="B57" s="112">
        <v>22</v>
      </c>
      <c r="C57" s="126" t="s">
        <v>253</v>
      </c>
      <c r="D57" s="127">
        <v>21571</v>
      </c>
      <c r="E57" s="126" t="s">
        <v>58</v>
      </c>
      <c r="F57" s="126" t="s">
        <v>66</v>
      </c>
      <c r="G57" s="128" t="s">
        <v>31</v>
      </c>
    </row>
    <row r="58" spans="2:7" x14ac:dyDescent="0.2">
      <c r="B58" s="111">
        <v>23</v>
      </c>
      <c r="C58" s="123" t="s">
        <v>73</v>
      </c>
      <c r="D58" s="124">
        <v>21574</v>
      </c>
      <c r="E58" s="123" t="s">
        <v>58</v>
      </c>
      <c r="F58" s="123" t="s">
        <v>55</v>
      </c>
      <c r="G58" s="125" t="s">
        <v>79</v>
      </c>
    </row>
    <row r="59" spans="2:7" x14ac:dyDescent="0.2">
      <c r="B59" s="112">
        <v>24</v>
      </c>
      <c r="C59" s="126" t="s">
        <v>254</v>
      </c>
      <c r="D59" s="127">
        <v>21574</v>
      </c>
      <c r="E59" s="126" t="s">
        <v>58</v>
      </c>
      <c r="F59" s="126" t="s">
        <v>55</v>
      </c>
      <c r="G59" s="128" t="s">
        <v>79</v>
      </c>
    </row>
    <row r="60" spans="2:7" x14ac:dyDescent="0.2">
      <c r="B60" s="111">
        <v>25</v>
      </c>
      <c r="C60" s="123" t="s">
        <v>255</v>
      </c>
      <c r="D60" s="124">
        <v>21607</v>
      </c>
      <c r="E60" s="123" t="s">
        <v>54</v>
      </c>
      <c r="F60" s="123" t="s">
        <v>55</v>
      </c>
      <c r="G60" s="125" t="s">
        <v>32</v>
      </c>
    </row>
    <row r="61" spans="2:7" x14ac:dyDescent="0.2">
      <c r="B61" s="112">
        <v>26</v>
      </c>
      <c r="C61" s="126" t="s">
        <v>64</v>
      </c>
      <c r="D61" s="127">
        <v>21667</v>
      </c>
      <c r="E61" s="126" t="s">
        <v>54</v>
      </c>
      <c r="F61" s="126" t="s">
        <v>55</v>
      </c>
      <c r="G61" s="128" t="s">
        <v>30</v>
      </c>
    </row>
    <row r="62" spans="2:7" x14ac:dyDescent="0.2">
      <c r="B62" s="111">
        <v>27</v>
      </c>
      <c r="C62" s="123" t="s">
        <v>80</v>
      </c>
      <c r="D62" s="124">
        <v>21724</v>
      </c>
      <c r="E62" s="123" t="s">
        <v>58</v>
      </c>
      <c r="F62" s="123" t="s">
        <v>72</v>
      </c>
      <c r="G62" s="125" t="s">
        <v>81</v>
      </c>
    </row>
    <row r="63" spans="2:7" x14ac:dyDescent="0.2">
      <c r="B63" s="112">
        <v>28</v>
      </c>
      <c r="C63" s="126" t="s">
        <v>82</v>
      </c>
      <c r="D63" s="127">
        <v>21748</v>
      </c>
      <c r="E63" s="126" t="s">
        <v>54</v>
      </c>
      <c r="F63" s="126" t="s">
        <v>55</v>
      </c>
      <c r="G63" s="128" t="s">
        <v>32</v>
      </c>
    </row>
    <row r="64" spans="2:7" x14ac:dyDescent="0.2">
      <c r="B64" s="111">
        <v>29</v>
      </c>
      <c r="C64" s="123" t="s">
        <v>83</v>
      </c>
      <c r="D64" s="124">
        <v>21760</v>
      </c>
      <c r="E64" s="123" t="s">
        <v>58</v>
      </c>
      <c r="F64" s="123" t="s">
        <v>55</v>
      </c>
      <c r="G64" s="125" t="s">
        <v>30</v>
      </c>
    </row>
    <row r="65" spans="2:7" x14ac:dyDescent="0.2">
      <c r="B65" s="112">
        <v>30</v>
      </c>
      <c r="C65" s="126" t="s">
        <v>84</v>
      </c>
      <c r="D65" s="127">
        <v>21826</v>
      </c>
      <c r="E65" s="126" t="s">
        <v>58</v>
      </c>
      <c r="F65" s="126" t="s">
        <v>55</v>
      </c>
      <c r="G65" s="128" t="s">
        <v>31</v>
      </c>
    </row>
    <row r="66" spans="2:7" x14ac:dyDescent="0.2">
      <c r="B66" s="111">
        <v>31</v>
      </c>
      <c r="C66" s="123" t="s">
        <v>85</v>
      </c>
      <c r="D66" s="124">
        <v>21877</v>
      </c>
      <c r="E66" s="123" t="s">
        <v>58</v>
      </c>
      <c r="F66" s="123" t="s">
        <v>55</v>
      </c>
      <c r="G66" s="125" t="s">
        <v>86</v>
      </c>
    </row>
    <row r="67" spans="2:7" x14ac:dyDescent="0.2">
      <c r="B67" s="112">
        <v>32</v>
      </c>
      <c r="C67" s="126" t="s">
        <v>87</v>
      </c>
      <c r="D67" s="127">
        <v>21910</v>
      </c>
      <c r="E67" s="126" t="s">
        <v>58</v>
      </c>
      <c r="F67" s="126" t="s">
        <v>55</v>
      </c>
      <c r="G67" s="128" t="s">
        <v>31</v>
      </c>
    </row>
    <row r="68" spans="2:7" x14ac:dyDescent="0.2">
      <c r="B68" s="111">
        <v>33</v>
      </c>
      <c r="C68" s="123" t="s">
        <v>88</v>
      </c>
      <c r="D68" s="124">
        <v>22042</v>
      </c>
      <c r="E68" s="123" t="s">
        <v>58</v>
      </c>
      <c r="F68" s="123" t="s">
        <v>72</v>
      </c>
      <c r="G68" s="125" t="s">
        <v>31</v>
      </c>
    </row>
    <row r="69" spans="2:7" x14ac:dyDescent="0.2">
      <c r="B69" s="112">
        <v>34</v>
      </c>
      <c r="C69" s="126" t="s">
        <v>89</v>
      </c>
      <c r="D69" s="127">
        <v>22075</v>
      </c>
      <c r="E69" s="126" t="s">
        <v>54</v>
      </c>
      <c r="F69" s="126" t="s">
        <v>55</v>
      </c>
      <c r="G69" s="128" t="s">
        <v>31</v>
      </c>
    </row>
    <row r="70" spans="2:7" x14ac:dyDescent="0.2">
      <c r="B70" s="111">
        <v>35</v>
      </c>
      <c r="C70" s="123" t="s">
        <v>90</v>
      </c>
      <c r="D70" s="124">
        <v>22078</v>
      </c>
      <c r="E70" s="123" t="s">
        <v>58</v>
      </c>
      <c r="F70" s="123" t="s">
        <v>55</v>
      </c>
      <c r="G70" s="125" t="s">
        <v>63</v>
      </c>
    </row>
    <row r="71" spans="2:7" x14ac:dyDescent="0.2">
      <c r="B71" s="112">
        <v>36</v>
      </c>
      <c r="C71" s="126" t="s">
        <v>91</v>
      </c>
      <c r="D71" s="127">
        <v>22096</v>
      </c>
      <c r="E71" s="126" t="s">
        <v>58</v>
      </c>
      <c r="F71" s="126" t="s">
        <v>55</v>
      </c>
      <c r="G71" s="128" t="s">
        <v>61</v>
      </c>
    </row>
    <row r="72" spans="2:7" x14ac:dyDescent="0.2">
      <c r="B72" s="111">
        <v>37</v>
      </c>
      <c r="C72" s="123" t="s">
        <v>82</v>
      </c>
      <c r="D72" s="124">
        <v>22165</v>
      </c>
      <c r="E72" s="123" t="s">
        <v>54</v>
      </c>
      <c r="F72" s="123" t="s">
        <v>72</v>
      </c>
      <c r="G72" s="125" t="s">
        <v>32</v>
      </c>
    </row>
    <row r="73" spans="2:7" x14ac:dyDescent="0.2">
      <c r="B73" s="112">
        <v>38</v>
      </c>
      <c r="C73" s="126" t="s">
        <v>92</v>
      </c>
      <c r="D73" s="127">
        <v>22168</v>
      </c>
      <c r="E73" s="126" t="s">
        <v>58</v>
      </c>
      <c r="F73" s="126" t="s">
        <v>66</v>
      </c>
      <c r="G73" s="128" t="s">
        <v>93</v>
      </c>
    </row>
    <row r="74" spans="2:7" x14ac:dyDescent="0.2">
      <c r="B74" s="111">
        <v>39</v>
      </c>
      <c r="C74" s="123" t="s">
        <v>89</v>
      </c>
      <c r="D74" s="124">
        <v>22177</v>
      </c>
      <c r="E74" s="123" t="s">
        <v>54</v>
      </c>
      <c r="F74" s="123" t="s">
        <v>55</v>
      </c>
      <c r="G74" s="125" t="s">
        <v>32</v>
      </c>
    </row>
    <row r="75" spans="2:7" x14ac:dyDescent="0.2">
      <c r="B75" s="112">
        <v>40</v>
      </c>
      <c r="C75" s="126" t="s">
        <v>94</v>
      </c>
      <c r="D75" s="127">
        <v>22186</v>
      </c>
      <c r="E75" s="126" t="s">
        <v>58</v>
      </c>
      <c r="F75" s="126" t="s">
        <v>55</v>
      </c>
      <c r="G75" s="128" t="s">
        <v>79</v>
      </c>
    </row>
    <row r="76" spans="2:7" x14ac:dyDescent="0.2">
      <c r="B76" s="111">
        <v>41</v>
      </c>
      <c r="C76" s="123" t="s">
        <v>95</v>
      </c>
      <c r="D76" s="124">
        <v>22186</v>
      </c>
      <c r="E76" s="123" t="s">
        <v>58</v>
      </c>
      <c r="F76" s="123" t="s">
        <v>55</v>
      </c>
      <c r="G76" s="125" t="s">
        <v>79</v>
      </c>
    </row>
    <row r="77" spans="2:7" x14ac:dyDescent="0.2">
      <c r="B77" s="112">
        <v>42</v>
      </c>
      <c r="C77" s="126" t="s">
        <v>90</v>
      </c>
      <c r="D77" s="127">
        <v>22201</v>
      </c>
      <c r="E77" s="126" t="s">
        <v>58</v>
      </c>
      <c r="F77" s="126" t="s">
        <v>55</v>
      </c>
      <c r="G77" s="128" t="s">
        <v>31</v>
      </c>
    </row>
    <row r="78" spans="2:7" x14ac:dyDescent="0.2">
      <c r="B78" s="111">
        <v>43</v>
      </c>
      <c r="C78" s="123" t="s">
        <v>96</v>
      </c>
      <c r="D78" s="124">
        <v>22201</v>
      </c>
      <c r="E78" s="123" t="s">
        <v>58</v>
      </c>
      <c r="F78" s="123" t="s">
        <v>55</v>
      </c>
      <c r="G78" s="125" t="s">
        <v>31</v>
      </c>
    </row>
    <row r="79" spans="2:7" x14ac:dyDescent="0.2">
      <c r="B79" s="112">
        <v>44</v>
      </c>
      <c r="C79" s="126" t="s">
        <v>97</v>
      </c>
      <c r="D79" s="127">
        <v>22264</v>
      </c>
      <c r="E79" s="126" t="s">
        <v>58</v>
      </c>
      <c r="F79" s="126" t="s">
        <v>55</v>
      </c>
      <c r="G79" s="128" t="s">
        <v>61</v>
      </c>
    </row>
    <row r="80" spans="2:7" x14ac:dyDescent="0.2">
      <c r="B80" s="111">
        <v>45</v>
      </c>
      <c r="C80" s="123" t="s">
        <v>98</v>
      </c>
      <c r="D80" s="124">
        <v>22267</v>
      </c>
      <c r="E80" s="123" t="s">
        <v>58</v>
      </c>
      <c r="F80" s="123" t="s">
        <v>66</v>
      </c>
      <c r="G80" s="125" t="s">
        <v>32</v>
      </c>
    </row>
    <row r="81" spans="2:7" x14ac:dyDescent="0.2">
      <c r="B81" s="112">
        <v>46</v>
      </c>
      <c r="C81" s="126" t="s">
        <v>99</v>
      </c>
      <c r="D81" s="127">
        <v>22270</v>
      </c>
      <c r="E81" s="126" t="s">
        <v>58</v>
      </c>
      <c r="F81" s="126" t="s">
        <v>55</v>
      </c>
      <c r="G81" s="128" t="s">
        <v>31</v>
      </c>
    </row>
    <row r="82" spans="2:7" x14ac:dyDescent="0.2">
      <c r="B82" s="111">
        <v>47</v>
      </c>
      <c r="C82" s="123" t="s">
        <v>100</v>
      </c>
      <c r="D82" s="124">
        <v>22270</v>
      </c>
      <c r="E82" s="123" t="s">
        <v>58</v>
      </c>
      <c r="F82" s="123" t="s">
        <v>55</v>
      </c>
      <c r="G82" s="125" t="s">
        <v>31</v>
      </c>
    </row>
    <row r="83" spans="2:7" x14ac:dyDescent="0.2">
      <c r="B83" s="112">
        <v>48</v>
      </c>
      <c r="C83" s="126" t="s">
        <v>76</v>
      </c>
      <c r="D83" s="127">
        <v>22333</v>
      </c>
      <c r="E83" s="126" t="s">
        <v>54</v>
      </c>
      <c r="F83" s="126" t="s">
        <v>55</v>
      </c>
      <c r="G83" s="128" t="s">
        <v>31</v>
      </c>
    </row>
    <row r="84" spans="2:7" x14ac:dyDescent="0.2">
      <c r="B84" s="111">
        <v>49</v>
      </c>
      <c r="C84" s="123" t="s">
        <v>101</v>
      </c>
      <c r="D84" s="124">
        <v>22381</v>
      </c>
      <c r="E84" s="123" t="s">
        <v>54</v>
      </c>
      <c r="F84" s="123" t="s">
        <v>72</v>
      </c>
      <c r="G84" s="125" t="s">
        <v>31</v>
      </c>
    </row>
    <row r="85" spans="2:7" x14ac:dyDescent="0.2">
      <c r="B85" s="112">
        <v>50</v>
      </c>
      <c r="C85" s="126" t="s">
        <v>102</v>
      </c>
      <c r="D85" s="127">
        <v>22408</v>
      </c>
      <c r="E85" s="126" t="s">
        <v>58</v>
      </c>
      <c r="F85" s="126" t="s">
        <v>55</v>
      </c>
      <c r="G85" s="128" t="s">
        <v>103</v>
      </c>
    </row>
    <row r="86" spans="2:7" x14ac:dyDescent="0.2">
      <c r="B86" s="111">
        <v>51</v>
      </c>
      <c r="C86" s="123" t="s">
        <v>104</v>
      </c>
      <c r="D86" s="124">
        <v>22408</v>
      </c>
      <c r="E86" s="123" t="s">
        <v>58</v>
      </c>
      <c r="F86" s="123" t="s">
        <v>55</v>
      </c>
      <c r="G86" s="125" t="s">
        <v>103</v>
      </c>
    </row>
    <row r="87" spans="2:7" x14ac:dyDescent="0.2">
      <c r="B87" s="112">
        <v>52</v>
      </c>
      <c r="C87" s="126" t="s">
        <v>97</v>
      </c>
      <c r="D87" s="127">
        <v>22432</v>
      </c>
      <c r="E87" s="126" t="s">
        <v>58</v>
      </c>
      <c r="F87" s="126" t="s">
        <v>55</v>
      </c>
      <c r="G87" s="128" t="s">
        <v>31</v>
      </c>
    </row>
    <row r="88" spans="2:7" x14ac:dyDescent="0.2">
      <c r="B88" s="111">
        <v>53</v>
      </c>
      <c r="C88" s="123" t="s">
        <v>105</v>
      </c>
      <c r="D88" s="124">
        <v>22435</v>
      </c>
      <c r="E88" s="123" t="s">
        <v>58</v>
      </c>
      <c r="F88" s="123" t="s">
        <v>72</v>
      </c>
      <c r="G88" s="125" t="s">
        <v>86</v>
      </c>
    </row>
    <row r="89" spans="2:7" x14ac:dyDescent="0.2">
      <c r="B89" s="112">
        <v>54</v>
      </c>
      <c r="C89" s="126" t="s">
        <v>101</v>
      </c>
      <c r="D89" s="127">
        <v>22480</v>
      </c>
      <c r="E89" s="126" t="s">
        <v>54</v>
      </c>
      <c r="F89" s="126" t="s">
        <v>55</v>
      </c>
      <c r="G89" s="128" t="s">
        <v>31</v>
      </c>
    </row>
    <row r="90" spans="2:7" x14ac:dyDescent="0.2">
      <c r="B90" s="111">
        <v>55</v>
      </c>
      <c r="C90" s="123" t="s">
        <v>62</v>
      </c>
      <c r="D90" s="124">
        <v>22498</v>
      </c>
      <c r="E90" s="123" t="s">
        <v>58</v>
      </c>
      <c r="F90" s="123" t="s">
        <v>72</v>
      </c>
      <c r="G90" s="125" t="s">
        <v>63</v>
      </c>
    </row>
    <row r="91" spans="2:7" x14ac:dyDescent="0.2">
      <c r="B91" s="112">
        <v>56</v>
      </c>
      <c r="C91" s="126" t="s">
        <v>106</v>
      </c>
      <c r="D91" s="127">
        <v>22501</v>
      </c>
      <c r="E91" s="126" t="s">
        <v>54</v>
      </c>
      <c r="F91" s="126" t="s">
        <v>65</v>
      </c>
      <c r="G91" s="128" t="s">
        <v>31</v>
      </c>
    </row>
    <row r="92" spans="2:7" x14ac:dyDescent="0.2">
      <c r="B92" s="111">
        <v>57</v>
      </c>
      <c r="C92" s="123" t="s">
        <v>107</v>
      </c>
      <c r="D92" s="124">
        <v>22576</v>
      </c>
      <c r="E92" s="123" t="s">
        <v>58</v>
      </c>
      <c r="F92" s="123" t="s">
        <v>55</v>
      </c>
      <c r="G92" s="125" t="s">
        <v>32</v>
      </c>
    </row>
    <row r="93" spans="2:7" x14ac:dyDescent="0.2">
      <c r="B93" s="112">
        <v>58</v>
      </c>
      <c r="C93" s="126" t="s">
        <v>108</v>
      </c>
      <c r="D93" s="127">
        <v>22675</v>
      </c>
      <c r="E93" s="126" t="s">
        <v>54</v>
      </c>
      <c r="F93" s="126" t="s">
        <v>55</v>
      </c>
      <c r="G93" s="128" t="s">
        <v>31</v>
      </c>
    </row>
    <row r="94" spans="2:7" x14ac:dyDescent="0.2">
      <c r="B94" s="111">
        <v>59</v>
      </c>
      <c r="C94" s="123" t="s">
        <v>102</v>
      </c>
      <c r="D94" s="124">
        <v>22741</v>
      </c>
      <c r="E94" s="123" t="s">
        <v>58</v>
      </c>
      <c r="F94" s="123" t="s">
        <v>55</v>
      </c>
      <c r="G94" s="125" t="s">
        <v>93</v>
      </c>
    </row>
    <row r="95" spans="2:7" x14ac:dyDescent="0.2">
      <c r="B95" s="112">
        <v>60</v>
      </c>
      <c r="C95" s="126" t="s">
        <v>109</v>
      </c>
      <c r="D95" s="127">
        <v>22765</v>
      </c>
      <c r="E95" s="126" t="s">
        <v>54</v>
      </c>
      <c r="F95" s="126" t="s">
        <v>72</v>
      </c>
      <c r="G95" s="128" t="s">
        <v>31</v>
      </c>
    </row>
    <row r="96" spans="2:7" x14ac:dyDescent="0.2">
      <c r="B96" s="111">
        <v>61</v>
      </c>
      <c r="C96" s="123" t="s">
        <v>110</v>
      </c>
      <c r="D96" s="124">
        <v>22828</v>
      </c>
      <c r="E96" s="123" t="s">
        <v>54</v>
      </c>
      <c r="F96" s="123" t="s">
        <v>55</v>
      </c>
      <c r="G96" s="125" t="s">
        <v>61</v>
      </c>
    </row>
    <row r="97" spans="2:7" x14ac:dyDescent="0.2">
      <c r="B97" s="112">
        <v>62</v>
      </c>
      <c r="C97" s="126" t="s">
        <v>111</v>
      </c>
      <c r="D97" s="127">
        <v>22867</v>
      </c>
      <c r="E97" s="126" t="s">
        <v>54</v>
      </c>
      <c r="F97" s="126" t="s">
        <v>72</v>
      </c>
      <c r="G97" s="128" t="s">
        <v>31</v>
      </c>
    </row>
    <row r="98" spans="2:7" x14ac:dyDescent="0.2">
      <c r="B98" s="111">
        <v>63</v>
      </c>
      <c r="C98" s="123" t="s">
        <v>112</v>
      </c>
      <c r="D98" s="124">
        <v>22867</v>
      </c>
      <c r="E98" s="123" t="s">
        <v>54</v>
      </c>
      <c r="F98" s="123" t="s">
        <v>72</v>
      </c>
      <c r="G98" s="125" t="s">
        <v>31</v>
      </c>
    </row>
    <row r="99" spans="2:7" x14ac:dyDescent="0.2">
      <c r="B99" s="112">
        <v>64</v>
      </c>
      <c r="C99" s="126" t="s">
        <v>62</v>
      </c>
      <c r="D99" s="127">
        <v>22876</v>
      </c>
      <c r="E99" s="126" t="s">
        <v>58</v>
      </c>
      <c r="F99" s="126" t="s">
        <v>55</v>
      </c>
      <c r="G99" s="128" t="s">
        <v>31</v>
      </c>
    </row>
    <row r="100" spans="2:7" x14ac:dyDescent="0.2">
      <c r="B100" s="111">
        <v>65</v>
      </c>
      <c r="C100" s="123" t="s">
        <v>94</v>
      </c>
      <c r="D100" s="124">
        <v>22954</v>
      </c>
      <c r="E100" s="123" t="s">
        <v>58</v>
      </c>
      <c r="F100" s="123" t="s">
        <v>55</v>
      </c>
      <c r="G100" s="125" t="s">
        <v>31</v>
      </c>
    </row>
    <row r="101" spans="2:7" x14ac:dyDescent="0.2">
      <c r="B101" s="112">
        <v>66</v>
      </c>
      <c r="C101" s="126" t="s">
        <v>113</v>
      </c>
      <c r="D101" s="127">
        <v>23044</v>
      </c>
      <c r="E101" s="126" t="s">
        <v>58</v>
      </c>
      <c r="F101" s="126" t="s">
        <v>66</v>
      </c>
      <c r="G101" s="128" t="s">
        <v>81</v>
      </c>
    </row>
    <row r="102" spans="2:7" x14ac:dyDescent="0.2">
      <c r="B102" s="111">
        <v>67</v>
      </c>
      <c r="C102" s="123" t="s">
        <v>67</v>
      </c>
      <c r="D102" s="124">
        <v>23062</v>
      </c>
      <c r="E102" s="123" t="s">
        <v>58</v>
      </c>
      <c r="F102" s="123" t="s">
        <v>55</v>
      </c>
      <c r="G102" s="125" t="s">
        <v>30</v>
      </c>
    </row>
    <row r="103" spans="2:7" x14ac:dyDescent="0.2">
      <c r="B103" s="112">
        <v>68</v>
      </c>
      <c r="C103" s="126" t="s">
        <v>114</v>
      </c>
      <c r="D103" s="127">
        <v>23062</v>
      </c>
      <c r="E103" s="126" t="s">
        <v>58</v>
      </c>
      <c r="F103" s="126" t="s">
        <v>55</v>
      </c>
      <c r="G103" s="128" t="s">
        <v>30</v>
      </c>
    </row>
    <row r="104" spans="2:7" x14ac:dyDescent="0.2">
      <c r="B104" s="111">
        <v>69</v>
      </c>
      <c r="C104" s="123" t="s">
        <v>101</v>
      </c>
      <c r="D104" s="124">
        <v>23092</v>
      </c>
      <c r="E104" s="123" t="s">
        <v>54</v>
      </c>
      <c r="F104" s="123" t="s">
        <v>55</v>
      </c>
      <c r="G104" s="125" t="s">
        <v>31</v>
      </c>
    </row>
    <row r="105" spans="2:7" x14ac:dyDescent="0.2">
      <c r="B105" s="112">
        <v>70</v>
      </c>
      <c r="C105" s="126" t="s">
        <v>59</v>
      </c>
      <c r="D105" s="127">
        <v>23218</v>
      </c>
      <c r="E105" s="126" t="s">
        <v>58</v>
      </c>
      <c r="F105" s="126" t="s">
        <v>55</v>
      </c>
      <c r="G105" s="128" t="s">
        <v>31</v>
      </c>
    </row>
    <row r="106" spans="2:7" x14ac:dyDescent="0.2">
      <c r="B106" s="111">
        <v>71</v>
      </c>
      <c r="C106" s="123" t="s">
        <v>115</v>
      </c>
      <c r="D106" s="124">
        <v>23221</v>
      </c>
      <c r="E106" s="123" t="s">
        <v>54</v>
      </c>
      <c r="F106" s="123" t="s">
        <v>65</v>
      </c>
      <c r="G106" s="125" t="s">
        <v>81</v>
      </c>
    </row>
    <row r="107" spans="2:7" x14ac:dyDescent="0.2">
      <c r="B107" s="112">
        <v>72</v>
      </c>
      <c r="C107" s="126" t="s">
        <v>82</v>
      </c>
      <c r="D107" s="127">
        <v>23227</v>
      </c>
      <c r="E107" s="126" t="s">
        <v>54</v>
      </c>
      <c r="F107" s="126" t="s">
        <v>55</v>
      </c>
      <c r="G107" s="128" t="s">
        <v>32</v>
      </c>
    </row>
    <row r="108" spans="2:7" x14ac:dyDescent="0.2">
      <c r="B108" s="111">
        <v>73</v>
      </c>
      <c r="C108" s="123" t="s">
        <v>116</v>
      </c>
      <c r="D108" s="124">
        <v>23269</v>
      </c>
      <c r="E108" s="123" t="s">
        <v>54</v>
      </c>
      <c r="F108" s="123" t="s">
        <v>55</v>
      </c>
      <c r="G108" s="125" t="s">
        <v>79</v>
      </c>
    </row>
    <row r="109" spans="2:7" x14ac:dyDescent="0.2">
      <c r="B109" s="112">
        <v>74</v>
      </c>
      <c r="C109" s="126" t="s">
        <v>117</v>
      </c>
      <c r="D109" s="127">
        <v>23347</v>
      </c>
      <c r="E109" s="126" t="s">
        <v>58</v>
      </c>
      <c r="F109" s="126" t="s">
        <v>55</v>
      </c>
      <c r="G109" s="128" t="s">
        <v>63</v>
      </c>
    </row>
    <row r="110" spans="2:7" x14ac:dyDescent="0.2">
      <c r="B110" s="111">
        <v>75</v>
      </c>
      <c r="C110" s="123" t="s">
        <v>118</v>
      </c>
      <c r="D110" s="124">
        <v>23395</v>
      </c>
      <c r="E110" s="123" t="s">
        <v>54</v>
      </c>
      <c r="F110" s="123" t="s">
        <v>72</v>
      </c>
      <c r="G110" s="125" t="s">
        <v>31</v>
      </c>
    </row>
    <row r="111" spans="2:7" x14ac:dyDescent="0.2">
      <c r="B111" s="112">
        <v>76</v>
      </c>
      <c r="C111" s="126" t="s">
        <v>113</v>
      </c>
      <c r="D111" s="127">
        <v>23440</v>
      </c>
      <c r="E111" s="126" t="s">
        <v>58</v>
      </c>
      <c r="F111" s="126" t="s">
        <v>66</v>
      </c>
      <c r="G111" s="128" t="s">
        <v>56</v>
      </c>
    </row>
    <row r="112" spans="2:7" x14ac:dyDescent="0.2">
      <c r="B112" s="111">
        <v>77</v>
      </c>
      <c r="C112" s="123" t="s">
        <v>77</v>
      </c>
      <c r="D112" s="124">
        <v>23443</v>
      </c>
      <c r="E112" s="123" t="s">
        <v>58</v>
      </c>
      <c r="F112" s="123" t="s">
        <v>66</v>
      </c>
      <c r="G112" s="125" t="s">
        <v>31</v>
      </c>
    </row>
    <row r="113" spans="2:7" x14ac:dyDescent="0.2">
      <c r="B113" s="112">
        <v>78</v>
      </c>
      <c r="C113" s="126" t="s">
        <v>119</v>
      </c>
      <c r="D113" s="127">
        <v>23443</v>
      </c>
      <c r="E113" s="126" t="s">
        <v>58</v>
      </c>
      <c r="F113" s="126" t="s">
        <v>66</v>
      </c>
      <c r="G113" s="128" t="s">
        <v>31</v>
      </c>
    </row>
    <row r="114" spans="2:7" x14ac:dyDescent="0.2">
      <c r="B114" s="111">
        <v>79</v>
      </c>
      <c r="C114" s="123" t="s">
        <v>73</v>
      </c>
      <c r="D114" s="124">
        <v>23446</v>
      </c>
      <c r="E114" s="123" t="s">
        <v>58</v>
      </c>
      <c r="F114" s="123" t="s">
        <v>55</v>
      </c>
      <c r="G114" s="125" t="s">
        <v>32</v>
      </c>
    </row>
    <row r="115" spans="2:7" x14ac:dyDescent="0.2">
      <c r="B115" s="112">
        <v>80</v>
      </c>
      <c r="C115" s="126" t="s">
        <v>57</v>
      </c>
      <c r="D115" s="127">
        <v>23473</v>
      </c>
      <c r="E115" s="126" t="s">
        <v>58</v>
      </c>
      <c r="F115" s="126" t="s">
        <v>55</v>
      </c>
      <c r="G115" s="128" t="s">
        <v>56</v>
      </c>
    </row>
    <row r="116" spans="2:7" x14ac:dyDescent="0.2">
      <c r="B116" s="111">
        <v>81</v>
      </c>
      <c r="C116" s="123" t="s">
        <v>88</v>
      </c>
      <c r="D116" s="124">
        <v>23509</v>
      </c>
      <c r="E116" s="123" t="s">
        <v>58</v>
      </c>
      <c r="F116" s="123" t="s">
        <v>55</v>
      </c>
      <c r="G116" s="125" t="s">
        <v>120</v>
      </c>
    </row>
    <row r="117" spans="2:7" x14ac:dyDescent="0.2">
      <c r="B117" s="112">
        <v>82</v>
      </c>
      <c r="C117" s="126" t="s">
        <v>76</v>
      </c>
      <c r="D117" s="127">
        <v>23527</v>
      </c>
      <c r="E117" s="126" t="s">
        <v>54</v>
      </c>
      <c r="F117" s="126" t="s">
        <v>65</v>
      </c>
      <c r="G117" s="128" t="s">
        <v>30</v>
      </c>
    </row>
    <row r="118" spans="2:7" x14ac:dyDescent="0.2">
      <c r="B118" s="111">
        <v>83</v>
      </c>
      <c r="C118" s="123" t="s">
        <v>121</v>
      </c>
      <c r="D118" s="124">
        <v>23527</v>
      </c>
      <c r="E118" s="123" t="s">
        <v>54</v>
      </c>
      <c r="F118" s="123" t="s">
        <v>65</v>
      </c>
      <c r="G118" s="125" t="s">
        <v>30</v>
      </c>
    </row>
    <row r="119" spans="2:7" x14ac:dyDescent="0.2">
      <c r="B119" s="112">
        <v>84</v>
      </c>
      <c r="C119" s="126" t="s">
        <v>122</v>
      </c>
      <c r="D119" s="127">
        <v>23533</v>
      </c>
      <c r="E119" s="126" t="s">
        <v>58</v>
      </c>
      <c r="F119" s="126" t="s">
        <v>55</v>
      </c>
      <c r="G119" s="128" t="s">
        <v>31</v>
      </c>
    </row>
    <row r="120" spans="2:7" x14ac:dyDescent="0.2">
      <c r="B120" s="111">
        <v>85</v>
      </c>
      <c r="C120" s="123" t="s">
        <v>123</v>
      </c>
      <c r="D120" s="124">
        <v>23578</v>
      </c>
      <c r="E120" s="123" t="s">
        <v>58</v>
      </c>
      <c r="F120" s="123" t="s">
        <v>55</v>
      </c>
      <c r="G120" s="125" t="s">
        <v>31</v>
      </c>
    </row>
    <row r="121" spans="2:7" x14ac:dyDescent="0.2">
      <c r="B121" s="112">
        <v>86</v>
      </c>
      <c r="C121" s="126" t="s">
        <v>85</v>
      </c>
      <c r="D121" s="127">
        <v>23581</v>
      </c>
      <c r="E121" s="126" t="s">
        <v>58</v>
      </c>
      <c r="F121" s="126" t="s">
        <v>55</v>
      </c>
      <c r="G121" s="128" t="s">
        <v>56</v>
      </c>
    </row>
    <row r="122" spans="2:7" x14ac:dyDescent="0.2">
      <c r="B122" s="111">
        <v>87</v>
      </c>
      <c r="C122" s="123" t="s">
        <v>57</v>
      </c>
      <c r="D122" s="124">
        <v>23584</v>
      </c>
      <c r="E122" s="123" t="s">
        <v>58</v>
      </c>
      <c r="F122" s="123" t="s">
        <v>72</v>
      </c>
      <c r="G122" s="125" t="s">
        <v>31</v>
      </c>
    </row>
    <row r="123" spans="2:7" x14ac:dyDescent="0.2">
      <c r="B123" s="112">
        <v>88</v>
      </c>
      <c r="C123" s="126" t="s">
        <v>124</v>
      </c>
      <c r="D123" s="127">
        <v>23611</v>
      </c>
      <c r="E123" s="126" t="s">
        <v>58</v>
      </c>
      <c r="F123" s="126" t="s">
        <v>55</v>
      </c>
      <c r="G123" s="128" t="s">
        <v>31</v>
      </c>
    </row>
    <row r="124" spans="2:7" x14ac:dyDescent="0.2">
      <c r="B124" s="111">
        <v>89</v>
      </c>
      <c r="C124" s="123" t="s">
        <v>125</v>
      </c>
      <c r="D124" s="124">
        <v>23695</v>
      </c>
      <c r="E124" s="123" t="s">
        <v>58</v>
      </c>
      <c r="F124" s="123" t="s">
        <v>55</v>
      </c>
      <c r="G124" s="125" t="s">
        <v>63</v>
      </c>
    </row>
    <row r="125" spans="2:7" x14ac:dyDescent="0.2">
      <c r="B125" s="112">
        <v>90</v>
      </c>
      <c r="C125" s="126" t="s">
        <v>126</v>
      </c>
      <c r="D125" s="127">
        <v>23704</v>
      </c>
      <c r="E125" s="126" t="s">
        <v>54</v>
      </c>
      <c r="F125" s="126" t="s">
        <v>55</v>
      </c>
      <c r="G125" s="128" t="s">
        <v>127</v>
      </c>
    </row>
    <row r="126" spans="2:7" x14ac:dyDescent="0.2">
      <c r="B126" s="111">
        <v>91</v>
      </c>
      <c r="C126" s="123" t="s">
        <v>128</v>
      </c>
      <c r="D126" s="124">
        <v>23719</v>
      </c>
      <c r="E126" s="123" t="s">
        <v>58</v>
      </c>
      <c r="F126" s="123" t="s">
        <v>72</v>
      </c>
      <c r="G126" s="125" t="s">
        <v>31</v>
      </c>
    </row>
    <row r="127" spans="2:7" x14ac:dyDescent="0.2">
      <c r="B127" s="112">
        <v>92</v>
      </c>
      <c r="C127" s="126" t="s">
        <v>69</v>
      </c>
      <c r="D127" s="127">
        <v>23740</v>
      </c>
      <c r="E127" s="126" t="s">
        <v>54</v>
      </c>
      <c r="F127" s="126" t="s">
        <v>55</v>
      </c>
      <c r="G127" s="128" t="s">
        <v>56</v>
      </c>
    </row>
    <row r="128" spans="2:7" x14ac:dyDescent="0.2">
      <c r="B128" s="111">
        <v>93</v>
      </c>
      <c r="C128" s="123" t="s">
        <v>84</v>
      </c>
      <c r="D128" s="124">
        <v>23755</v>
      </c>
      <c r="E128" s="123" t="s">
        <v>58</v>
      </c>
      <c r="F128" s="123" t="s">
        <v>66</v>
      </c>
      <c r="G128" s="125" t="s">
        <v>31</v>
      </c>
    </row>
    <row r="129" spans="2:7" x14ac:dyDescent="0.2">
      <c r="B129" s="112">
        <v>94</v>
      </c>
      <c r="C129" s="126" t="s">
        <v>109</v>
      </c>
      <c r="D129" s="127">
        <v>23848</v>
      </c>
      <c r="E129" s="126" t="s">
        <v>54</v>
      </c>
      <c r="F129" s="126" t="s">
        <v>55</v>
      </c>
      <c r="G129" s="128" t="s">
        <v>31</v>
      </c>
    </row>
    <row r="130" spans="2:7" x14ac:dyDescent="0.2">
      <c r="B130" s="111">
        <v>95</v>
      </c>
      <c r="C130" s="123" t="s">
        <v>73</v>
      </c>
      <c r="D130" s="124">
        <v>23920</v>
      </c>
      <c r="E130" s="123" t="s">
        <v>58</v>
      </c>
      <c r="F130" s="123" t="s">
        <v>55</v>
      </c>
      <c r="G130" s="125" t="s">
        <v>56</v>
      </c>
    </row>
    <row r="131" spans="2:7" x14ac:dyDescent="0.2">
      <c r="B131" s="112">
        <v>96</v>
      </c>
      <c r="C131" s="126" t="s">
        <v>129</v>
      </c>
      <c r="D131" s="127">
        <v>23920</v>
      </c>
      <c r="E131" s="126" t="s">
        <v>58</v>
      </c>
      <c r="F131" s="126" t="s">
        <v>55</v>
      </c>
      <c r="G131" s="128" t="s">
        <v>56</v>
      </c>
    </row>
    <row r="132" spans="2:7" x14ac:dyDescent="0.2">
      <c r="B132" s="111">
        <v>97</v>
      </c>
      <c r="C132" s="123" t="s">
        <v>123</v>
      </c>
      <c r="D132" s="124">
        <v>24085</v>
      </c>
      <c r="E132" s="123" t="s">
        <v>58</v>
      </c>
      <c r="F132" s="123" t="s">
        <v>72</v>
      </c>
      <c r="G132" s="125" t="s">
        <v>81</v>
      </c>
    </row>
    <row r="133" spans="2:7" x14ac:dyDescent="0.2">
      <c r="B133" s="112">
        <v>98</v>
      </c>
      <c r="C133" s="126" t="s">
        <v>71</v>
      </c>
      <c r="D133" s="127">
        <v>24136</v>
      </c>
      <c r="E133" s="126" t="s">
        <v>58</v>
      </c>
      <c r="F133" s="126" t="s">
        <v>66</v>
      </c>
      <c r="G133" s="128" t="s">
        <v>31</v>
      </c>
    </row>
    <row r="134" spans="2:7" x14ac:dyDescent="0.2">
      <c r="B134" s="111">
        <v>99</v>
      </c>
      <c r="C134" s="123" t="s">
        <v>130</v>
      </c>
      <c r="D134" s="124">
        <v>24136</v>
      </c>
      <c r="E134" s="123" t="s">
        <v>58</v>
      </c>
      <c r="F134" s="123" t="s">
        <v>66</v>
      </c>
      <c r="G134" s="125" t="s">
        <v>31</v>
      </c>
    </row>
    <row r="135" spans="2:7" x14ac:dyDescent="0.2">
      <c r="B135" s="112">
        <v>100</v>
      </c>
      <c r="C135" s="126" t="s">
        <v>77</v>
      </c>
      <c r="D135" s="127">
        <v>24205</v>
      </c>
      <c r="E135" s="126" t="s">
        <v>58</v>
      </c>
      <c r="F135" s="126" t="s">
        <v>72</v>
      </c>
      <c r="G135" s="128" t="s">
        <v>32</v>
      </c>
    </row>
    <row r="136" spans="2:7" x14ac:dyDescent="0.2">
      <c r="B136" s="111">
        <v>101</v>
      </c>
      <c r="C136" s="123" t="s">
        <v>107</v>
      </c>
      <c r="D136" s="124">
        <v>24229</v>
      </c>
      <c r="E136" s="123" t="s">
        <v>58</v>
      </c>
      <c r="F136" s="123" t="s">
        <v>55</v>
      </c>
      <c r="G136" s="125" t="s">
        <v>56</v>
      </c>
    </row>
    <row r="137" spans="2:7" x14ac:dyDescent="0.2">
      <c r="B137" s="112">
        <v>102</v>
      </c>
      <c r="C137" s="126" t="s">
        <v>131</v>
      </c>
      <c r="D137" s="127">
        <v>24229</v>
      </c>
      <c r="E137" s="126" t="s">
        <v>58</v>
      </c>
      <c r="F137" s="126" t="s">
        <v>55</v>
      </c>
      <c r="G137" s="128" t="s">
        <v>56</v>
      </c>
    </row>
    <row r="138" spans="2:7" x14ac:dyDescent="0.2">
      <c r="B138" s="111">
        <v>103</v>
      </c>
      <c r="C138" s="123" t="s">
        <v>132</v>
      </c>
      <c r="D138" s="124">
        <v>24241</v>
      </c>
      <c r="E138" s="123" t="s">
        <v>58</v>
      </c>
      <c r="F138" s="123" t="s">
        <v>55</v>
      </c>
      <c r="G138" s="125" t="s">
        <v>127</v>
      </c>
    </row>
    <row r="139" spans="2:7" x14ac:dyDescent="0.2">
      <c r="B139" s="112">
        <v>104</v>
      </c>
      <c r="C139" s="126" t="s">
        <v>92</v>
      </c>
      <c r="D139" s="127">
        <v>24274</v>
      </c>
      <c r="E139" s="126" t="s">
        <v>58</v>
      </c>
      <c r="F139" s="126" t="s">
        <v>72</v>
      </c>
      <c r="G139" s="128" t="s">
        <v>31</v>
      </c>
    </row>
    <row r="140" spans="2:7" x14ac:dyDescent="0.2">
      <c r="B140" s="111">
        <v>105</v>
      </c>
      <c r="C140" s="123" t="s">
        <v>133</v>
      </c>
      <c r="D140" s="124">
        <v>24274</v>
      </c>
      <c r="E140" s="123" t="s">
        <v>58</v>
      </c>
      <c r="F140" s="123" t="s">
        <v>72</v>
      </c>
      <c r="G140" s="125" t="s">
        <v>31</v>
      </c>
    </row>
    <row r="141" spans="2:7" x14ac:dyDescent="0.2">
      <c r="B141" s="112">
        <v>106</v>
      </c>
      <c r="C141" s="126" t="s">
        <v>134</v>
      </c>
      <c r="D141" s="127">
        <v>24295</v>
      </c>
      <c r="E141" s="126" t="s">
        <v>54</v>
      </c>
      <c r="F141" s="126" t="s">
        <v>55</v>
      </c>
      <c r="G141" s="128" t="s">
        <v>32</v>
      </c>
    </row>
    <row r="142" spans="2:7" x14ac:dyDescent="0.2">
      <c r="B142" s="111">
        <v>107</v>
      </c>
      <c r="C142" s="123" t="s">
        <v>134</v>
      </c>
      <c r="D142" s="124">
        <v>24328</v>
      </c>
      <c r="E142" s="123" t="s">
        <v>54</v>
      </c>
      <c r="F142" s="123" t="s">
        <v>55</v>
      </c>
      <c r="G142" s="125" t="s">
        <v>61</v>
      </c>
    </row>
    <row r="143" spans="2:7" x14ac:dyDescent="0.2">
      <c r="B143" s="112">
        <v>108</v>
      </c>
      <c r="C143" s="126" t="s">
        <v>70</v>
      </c>
      <c r="D143" s="127">
        <v>24367</v>
      </c>
      <c r="E143" s="126" t="s">
        <v>58</v>
      </c>
      <c r="F143" s="126" t="s">
        <v>66</v>
      </c>
      <c r="G143" s="128" t="s">
        <v>31</v>
      </c>
    </row>
    <row r="144" spans="2:7" x14ac:dyDescent="0.2">
      <c r="B144" s="111">
        <v>109</v>
      </c>
      <c r="C144" s="123" t="s">
        <v>89</v>
      </c>
      <c r="D144" s="124">
        <v>24418</v>
      </c>
      <c r="E144" s="123" t="s">
        <v>54</v>
      </c>
      <c r="F144" s="123" t="s">
        <v>55</v>
      </c>
      <c r="G144" s="125" t="s">
        <v>56</v>
      </c>
    </row>
    <row r="145" spans="2:7" x14ac:dyDescent="0.2">
      <c r="B145" s="112">
        <v>110</v>
      </c>
      <c r="C145" s="126" t="s">
        <v>77</v>
      </c>
      <c r="D145" s="127">
        <v>24421</v>
      </c>
      <c r="E145" s="126" t="s">
        <v>58</v>
      </c>
      <c r="F145" s="126" t="s">
        <v>72</v>
      </c>
      <c r="G145" s="128" t="s">
        <v>31</v>
      </c>
    </row>
    <row r="146" spans="2:7" x14ac:dyDescent="0.2">
      <c r="B146" s="111">
        <v>111</v>
      </c>
      <c r="C146" s="123" t="s">
        <v>107</v>
      </c>
      <c r="D146" s="124">
        <v>24421</v>
      </c>
      <c r="E146" s="123" t="s">
        <v>58</v>
      </c>
      <c r="F146" s="123" t="s">
        <v>55</v>
      </c>
      <c r="G146" s="125" t="s">
        <v>135</v>
      </c>
    </row>
    <row r="147" spans="2:7" x14ac:dyDescent="0.2">
      <c r="B147" s="112">
        <v>112</v>
      </c>
      <c r="C147" s="126" t="s">
        <v>117</v>
      </c>
      <c r="D147" s="127">
        <v>24424</v>
      </c>
      <c r="E147" s="126" t="s">
        <v>58</v>
      </c>
      <c r="F147" s="126" t="s">
        <v>55</v>
      </c>
      <c r="G147" s="128" t="s">
        <v>31</v>
      </c>
    </row>
    <row r="148" spans="2:7" x14ac:dyDescent="0.2">
      <c r="B148" s="111">
        <v>113</v>
      </c>
      <c r="C148" s="123" t="s">
        <v>87</v>
      </c>
      <c r="D148" s="124">
        <v>24457</v>
      </c>
      <c r="E148" s="123" t="s">
        <v>58</v>
      </c>
      <c r="F148" s="123" t="s">
        <v>66</v>
      </c>
      <c r="G148" s="125" t="s">
        <v>86</v>
      </c>
    </row>
    <row r="149" spans="2:7" x14ac:dyDescent="0.2">
      <c r="B149" s="112">
        <v>114</v>
      </c>
      <c r="C149" s="126" t="s">
        <v>238</v>
      </c>
      <c r="D149" s="127">
        <v>24484</v>
      </c>
      <c r="E149" s="126" t="s">
        <v>58</v>
      </c>
      <c r="F149" s="126" t="s">
        <v>72</v>
      </c>
      <c r="G149" s="128" t="s">
        <v>56</v>
      </c>
    </row>
    <row r="150" spans="2:7" x14ac:dyDescent="0.2">
      <c r="B150" s="111">
        <v>115</v>
      </c>
      <c r="C150" s="123" t="s">
        <v>239</v>
      </c>
      <c r="D150" s="124">
        <v>24484</v>
      </c>
      <c r="E150" s="123" t="s">
        <v>58</v>
      </c>
      <c r="F150" s="123" t="s">
        <v>72</v>
      </c>
      <c r="G150" s="125" t="s">
        <v>56</v>
      </c>
    </row>
    <row r="151" spans="2:7" x14ac:dyDescent="0.2">
      <c r="B151" s="112">
        <v>116</v>
      </c>
      <c r="C151" s="126" t="s">
        <v>102</v>
      </c>
      <c r="D151" s="127">
        <v>24508</v>
      </c>
      <c r="E151" s="126" t="s">
        <v>58</v>
      </c>
      <c r="F151" s="126" t="s">
        <v>55</v>
      </c>
      <c r="G151" s="128" t="s">
        <v>31</v>
      </c>
    </row>
    <row r="152" spans="2:7" x14ac:dyDescent="0.2">
      <c r="B152" s="111">
        <v>117</v>
      </c>
      <c r="C152" s="123" t="s">
        <v>136</v>
      </c>
      <c r="D152" s="124">
        <v>24559</v>
      </c>
      <c r="E152" s="123" t="s">
        <v>58</v>
      </c>
      <c r="F152" s="123" t="s">
        <v>55</v>
      </c>
      <c r="G152" s="125" t="s">
        <v>137</v>
      </c>
    </row>
    <row r="153" spans="2:7" x14ac:dyDescent="0.2">
      <c r="B153" s="112">
        <v>118</v>
      </c>
      <c r="C153" s="126" t="s">
        <v>106</v>
      </c>
      <c r="D153" s="127">
        <v>24574</v>
      </c>
      <c r="E153" s="126" t="s">
        <v>54</v>
      </c>
      <c r="F153" s="126" t="s">
        <v>55</v>
      </c>
      <c r="G153" s="128" t="s">
        <v>56</v>
      </c>
    </row>
    <row r="154" spans="2:7" x14ac:dyDescent="0.2">
      <c r="B154" s="111">
        <v>119</v>
      </c>
      <c r="C154" s="123" t="s">
        <v>138</v>
      </c>
      <c r="D154" s="124">
        <v>24580</v>
      </c>
      <c r="E154" s="123" t="s">
        <v>58</v>
      </c>
      <c r="F154" s="123" t="s">
        <v>55</v>
      </c>
      <c r="G154" s="125" t="s">
        <v>31</v>
      </c>
    </row>
    <row r="155" spans="2:7" x14ac:dyDescent="0.2">
      <c r="B155" s="112">
        <v>120</v>
      </c>
      <c r="C155" s="126" t="s">
        <v>83</v>
      </c>
      <c r="D155" s="127">
        <v>24628</v>
      </c>
      <c r="E155" s="126" t="s">
        <v>58</v>
      </c>
      <c r="F155" s="126" t="s">
        <v>55</v>
      </c>
      <c r="G155" s="128" t="s">
        <v>63</v>
      </c>
    </row>
    <row r="156" spans="2:7" x14ac:dyDescent="0.2">
      <c r="B156" s="111">
        <v>121</v>
      </c>
      <c r="C156" s="123" t="s">
        <v>139</v>
      </c>
      <c r="D156" s="124">
        <v>24634</v>
      </c>
      <c r="E156" s="123" t="s">
        <v>58</v>
      </c>
      <c r="F156" s="123" t="s">
        <v>72</v>
      </c>
      <c r="G156" s="125" t="s">
        <v>31</v>
      </c>
    </row>
    <row r="157" spans="2:7" x14ac:dyDescent="0.2">
      <c r="B157" s="112">
        <v>122</v>
      </c>
      <c r="C157" s="126" t="s">
        <v>240</v>
      </c>
      <c r="D157" s="127">
        <v>24634</v>
      </c>
      <c r="E157" s="126" t="s">
        <v>58</v>
      </c>
      <c r="F157" s="126" t="s">
        <v>72</v>
      </c>
      <c r="G157" s="128" t="s">
        <v>31</v>
      </c>
    </row>
    <row r="158" spans="2:7" x14ac:dyDescent="0.2">
      <c r="B158" s="111">
        <v>123</v>
      </c>
      <c r="C158" s="123" t="s">
        <v>78</v>
      </c>
      <c r="D158" s="124">
        <v>24652</v>
      </c>
      <c r="E158" s="123" t="s">
        <v>58</v>
      </c>
      <c r="F158" s="123" t="s">
        <v>66</v>
      </c>
      <c r="G158" s="125" t="s">
        <v>120</v>
      </c>
    </row>
    <row r="159" spans="2:7" x14ac:dyDescent="0.2">
      <c r="B159" s="112">
        <v>124</v>
      </c>
      <c r="C159" s="126" t="s">
        <v>105</v>
      </c>
      <c r="D159" s="127">
        <v>24661</v>
      </c>
      <c r="E159" s="126" t="s">
        <v>58</v>
      </c>
      <c r="F159" s="126" t="s">
        <v>72</v>
      </c>
      <c r="G159" s="128" t="s">
        <v>31</v>
      </c>
    </row>
    <row r="160" spans="2:7" x14ac:dyDescent="0.2">
      <c r="B160" s="111">
        <v>125</v>
      </c>
      <c r="C160" s="123" t="s">
        <v>140</v>
      </c>
      <c r="D160" s="124">
        <v>24727</v>
      </c>
      <c r="E160" s="123" t="s">
        <v>54</v>
      </c>
      <c r="F160" s="123" t="s">
        <v>72</v>
      </c>
      <c r="G160" s="125" t="s">
        <v>63</v>
      </c>
    </row>
    <row r="161" spans="2:7" x14ac:dyDescent="0.2">
      <c r="B161" s="112">
        <v>126</v>
      </c>
      <c r="C161" s="126" t="s">
        <v>141</v>
      </c>
      <c r="D161" s="127">
        <v>24784</v>
      </c>
      <c r="E161" s="126" t="s">
        <v>58</v>
      </c>
      <c r="F161" s="126" t="s">
        <v>55</v>
      </c>
      <c r="G161" s="128" t="s">
        <v>32</v>
      </c>
    </row>
    <row r="162" spans="2:7" x14ac:dyDescent="0.2">
      <c r="B162" s="111">
        <v>127</v>
      </c>
      <c r="C162" s="123" t="s">
        <v>97</v>
      </c>
      <c r="D162" s="124">
        <v>24808</v>
      </c>
      <c r="E162" s="123" t="s">
        <v>58</v>
      </c>
      <c r="F162" s="123" t="s">
        <v>55</v>
      </c>
      <c r="G162" s="125" t="s">
        <v>79</v>
      </c>
    </row>
    <row r="163" spans="2:7" x14ac:dyDescent="0.2">
      <c r="B163" s="112">
        <v>128</v>
      </c>
      <c r="C163" s="126" t="s">
        <v>60</v>
      </c>
      <c r="D163" s="127">
        <v>24814</v>
      </c>
      <c r="E163" s="126" t="s">
        <v>54</v>
      </c>
      <c r="F163" s="126" t="s">
        <v>55</v>
      </c>
      <c r="G163" s="128" t="s">
        <v>61</v>
      </c>
    </row>
    <row r="164" spans="2:7" x14ac:dyDescent="0.2">
      <c r="B164" s="111">
        <v>129</v>
      </c>
      <c r="C164" s="123" t="s">
        <v>102</v>
      </c>
      <c r="D164" s="124">
        <v>24817</v>
      </c>
      <c r="E164" s="123" t="s">
        <v>58</v>
      </c>
      <c r="F164" s="123" t="s">
        <v>55</v>
      </c>
      <c r="G164" s="125" t="s">
        <v>31</v>
      </c>
    </row>
    <row r="165" spans="2:7" x14ac:dyDescent="0.2">
      <c r="B165" s="112">
        <v>130</v>
      </c>
      <c r="C165" s="126" t="s">
        <v>92</v>
      </c>
      <c r="D165" s="127">
        <v>24832</v>
      </c>
      <c r="E165" s="126" t="s">
        <v>58</v>
      </c>
      <c r="F165" s="126" t="s">
        <v>55</v>
      </c>
      <c r="G165" s="128" t="s">
        <v>31</v>
      </c>
    </row>
    <row r="166" spans="2:7" x14ac:dyDescent="0.2">
      <c r="B166" s="111">
        <v>131</v>
      </c>
      <c r="C166" s="123" t="s">
        <v>88</v>
      </c>
      <c r="D166" s="124">
        <v>24838</v>
      </c>
      <c r="E166" s="123" t="s">
        <v>58</v>
      </c>
      <c r="F166" s="123" t="s">
        <v>55</v>
      </c>
      <c r="G166" s="125" t="s">
        <v>135</v>
      </c>
    </row>
    <row r="167" spans="2:7" x14ac:dyDescent="0.2">
      <c r="B167" s="112">
        <v>132</v>
      </c>
      <c r="C167" s="126" t="s">
        <v>94</v>
      </c>
      <c r="D167" s="127">
        <v>24856</v>
      </c>
      <c r="E167" s="126" t="s">
        <v>58</v>
      </c>
      <c r="F167" s="126" t="s">
        <v>72</v>
      </c>
      <c r="G167" s="128" t="s">
        <v>93</v>
      </c>
    </row>
    <row r="168" spans="2:7" x14ac:dyDescent="0.2">
      <c r="B168" s="111">
        <v>133</v>
      </c>
      <c r="C168" s="123" t="s">
        <v>99</v>
      </c>
      <c r="D168" s="124">
        <v>24886</v>
      </c>
      <c r="E168" s="123" t="s">
        <v>58</v>
      </c>
      <c r="F168" s="123" t="s">
        <v>55</v>
      </c>
      <c r="G168" s="125" t="s">
        <v>31</v>
      </c>
    </row>
    <row r="169" spans="2:7" x14ac:dyDescent="0.2">
      <c r="B169" s="112">
        <v>134</v>
      </c>
      <c r="C169" s="126" t="s">
        <v>142</v>
      </c>
      <c r="D169" s="127">
        <v>24895</v>
      </c>
      <c r="E169" s="126" t="s">
        <v>54</v>
      </c>
      <c r="F169" s="126" t="s">
        <v>55</v>
      </c>
      <c r="G169" s="128" t="s">
        <v>32</v>
      </c>
    </row>
    <row r="170" spans="2:7" x14ac:dyDescent="0.2">
      <c r="B170" s="111">
        <v>135</v>
      </c>
      <c r="C170" s="123" t="s">
        <v>115</v>
      </c>
      <c r="D170" s="124">
        <v>24928</v>
      </c>
      <c r="E170" s="123" t="s">
        <v>54</v>
      </c>
      <c r="F170" s="123" t="s">
        <v>55</v>
      </c>
      <c r="G170" s="125" t="s">
        <v>137</v>
      </c>
    </row>
    <row r="171" spans="2:7" x14ac:dyDescent="0.2">
      <c r="B171" s="112">
        <v>136</v>
      </c>
      <c r="C171" s="126" t="s">
        <v>241</v>
      </c>
      <c r="D171" s="127">
        <v>24940</v>
      </c>
      <c r="E171" s="126" t="s">
        <v>58</v>
      </c>
      <c r="F171" s="126" t="s">
        <v>55</v>
      </c>
      <c r="G171" s="128" t="s">
        <v>31</v>
      </c>
    </row>
    <row r="172" spans="2:7" x14ac:dyDescent="0.2">
      <c r="B172" s="111">
        <v>137</v>
      </c>
      <c r="C172" s="123" t="s">
        <v>141</v>
      </c>
      <c r="D172" s="124">
        <v>24952</v>
      </c>
      <c r="E172" s="123" t="s">
        <v>58</v>
      </c>
      <c r="F172" s="123" t="s">
        <v>66</v>
      </c>
      <c r="G172" s="125" t="s">
        <v>63</v>
      </c>
    </row>
    <row r="173" spans="2:7" x14ac:dyDescent="0.2">
      <c r="B173" s="112">
        <v>138</v>
      </c>
      <c r="C173" s="126" t="s">
        <v>98</v>
      </c>
      <c r="D173" s="127">
        <v>24985</v>
      </c>
      <c r="E173" s="126" t="s">
        <v>58</v>
      </c>
      <c r="F173" s="126" t="s">
        <v>55</v>
      </c>
      <c r="G173" s="128" t="s">
        <v>32</v>
      </c>
    </row>
    <row r="174" spans="2:7" x14ac:dyDescent="0.2">
      <c r="B174" s="111">
        <v>139</v>
      </c>
      <c r="C174" s="123" t="s">
        <v>97</v>
      </c>
      <c r="D174" s="124">
        <v>25045</v>
      </c>
      <c r="E174" s="123" t="s">
        <v>58</v>
      </c>
      <c r="F174" s="123" t="s">
        <v>66</v>
      </c>
      <c r="G174" s="125" t="s">
        <v>32</v>
      </c>
    </row>
    <row r="175" spans="2:7" x14ac:dyDescent="0.2">
      <c r="B175" s="112">
        <v>140</v>
      </c>
      <c r="C175" s="126" t="s">
        <v>74</v>
      </c>
      <c r="D175" s="127">
        <v>25051</v>
      </c>
      <c r="E175" s="126" t="s">
        <v>58</v>
      </c>
      <c r="F175" s="126" t="s">
        <v>55</v>
      </c>
      <c r="G175" s="128" t="s">
        <v>32</v>
      </c>
    </row>
    <row r="176" spans="2:7" x14ac:dyDescent="0.2">
      <c r="B176" s="111">
        <v>141</v>
      </c>
      <c r="C176" s="123" t="s">
        <v>242</v>
      </c>
      <c r="D176" s="124">
        <v>25057</v>
      </c>
      <c r="E176" s="123" t="s">
        <v>58</v>
      </c>
      <c r="F176" s="123" t="s">
        <v>55</v>
      </c>
      <c r="G176" s="125" t="s">
        <v>81</v>
      </c>
    </row>
    <row r="177" spans="2:7" x14ac:dyDescent="0.2">
      <c r="B177" s="112">
        <v>142</v>
      </c>
      <c r="C177" s="126" t="s">
        <v>143</v>
      </c>
      <c r="D177" s="127">
        <v>25138</v>
      </c>
      <c r="E177" s="126" t="s">
        <v>58</v>
      </c>
      <c r="F177" s="126" t="s">
        <v>55</v>
      </c>
      <c r="G177" s="128" t="s">
        <v>81</v>
      </c>
    </row>
    <row r="178" spans="2:7" x14ac:dyDescent="0.2">
      <c r="B178" s="111">
        <v>143</v>
      </c>
      <c r="C178" s="123" t="s">
        <v>53</v>
      </c>
      <c r="D178" s="124">
        <v>25153</v>
      </c>
      <c r="E178" s="123" t="s">
        <v>54</v>
      </c>
      <c r="F178" s="123" t="s">
        <v>55</v>
      </c>
      <c r="G178" s="125" t="s">
        <v>31</v>
      </c>
    </row>
    <row r="179" spans="2:7" x14ac:dyDescent="0.2">
      <c r="B179" s="112">
        <v>144</v>
      </c>
      <c r="C179" s="126" t="s">
        <v>144</v>
      </c>
      <c r="D179" s="127">
        <v>25165</v>
      </c>
      <c r="E179" s="126" t="s">
        <v>54</v>
      </c>
      <c r="F179" s="126" t="s">
        <v>55</v>
      </c>
      <c r="G179" s="128" t="s">
        <v>30</v>
      </c>
    </row>
    <row r="180" spans="2:7" x14ac:dyDescent="0.2">
      <c r="B180" s="111">
        <v>145</v>
      </c>
      <c r="C180" s="123" t="s">
        <v>80</v>
      </c>
      <c r="D180" s="124">
        <v>25201</v>
      </c>
      <c r="E180" s="123" t="s">
        <v>58</v>
      </c>
      <c r="F180" s="123" t="s">
        <v>72</v>
      </c>
      <c r="G180" s="125" t="s">
        <v>81</v>
      </c>
    </row>
    <row r="181" spans="2:7" x14ac:dyDescent="0.2">
      <c r="B181" s="112">
        <v>146</v>
      </c>
      <c r="C181" s="126" t="s">
        <v>77</v>
      </c>
      <c r="D181" s="127">
        <v>25207</v>
      </c>
      <c r="E181" s="126" t="s">
        <v>58</v>
      </c>
      <c r="F181" s="126" t="s">
        <v>55</v>
      </c>
      <c r="G181" s="128" t="s">
        <v>31</v>
      </c>
    </row>
    <row r="182" spans="2:7" x14ac:dyDescent="0.2">
      <c r="B182" s="111">
        <v>147</v>
      </c>
      <c r="C182" s="123" t="s">
        <v>92</v>
      </c>
      <c r="D182" s="124">
        <v>25231</v>
      </c>
      <c r="E182" s="123" t="s">
        <v>58</v>
      </c>
      <c r="F182" s="123" t="s">
        <v>55</v>
      </c>
      <c r="G182" s="125" t="s">
        <v>61</v>
      </c>
    </row>
    <row r="183" spans="2:7" x14ac:dyDescent="0.2">
      <c r="B183" s="112">
        <v>148</v>
      </c>
      <c r="C183" s="126" t="s">
        <v>134</v>
      </c>
      <c r="D183" s="127">
        <v>25276</v>
      </c>
      <c r="E183" s="126" t="s">
        <v>54</v>
      </c>
      <c r="F183" s="126" t="s">
        <v>55</v>
      </c>
      <c r="G183" s="128" t="s">
        <v>31</v>
      </c>
    </row>
    <row r="184" spans="2:7" x14ac:dyDescent="0.2">
      <c r="B184" s="111">
        <v>149</v>
      </c>
      <c r="C184" s="123" t="s">
        <v>83</v>
      </c>
      <c r="D184" s="124">
        <v>25297</v>
      </c>
      <c r="E184" s="123" t="s">
        <v>58</v>
      </c>
      <c r="F184" s="123" t="s">
        <v>55</v>
      </c>
      <c r="G184" s="125" t="s">
        <v>93</v>
      </c>
    </row>
    <row r="185" spans="2:7" x14ac:dyDescent="0.2">
      <c r="B185" s="112">
        <v>150</v>
      </c>
      <c r="C185" s="126" t="s">
        <v>145</v>
      </c>
      <c r="D185" s="127">
        <v>25312</v>
      </c>
      <c r="E185" s="126" t="s">
        <v>58</v>
      </c>
      <c r="F185" s="126" t="s">
        <v>55</v>
      </c>
      <c r="G185" s="128" t="s">
        <v>120</v>
      </c>
    </row>
    <row r="186" spans="2:7" x14ac:dyDescent="0.2">
      <c r="B186" s="111">
        <v>151</v>
      </c>
      <c r="C186" s="123" t="s">
        <v>243</v>
      </c>
      <c r="D186" s="124">
        <v>25312</v>
      </c>
      <c r="E186" s="123" t="s">
        <v>58</v>
      </c>
      <c r="F186" s="123" t="s">
        <v>55</v>
      </c>
      <c r="G186" s="125" t="s">
        <v>120</v>
      </c>
    </row>
    <row r="187" spans="2:7" x14ac:dyDescent="0.2">
      <c r="B187" s="112">
        <v>152</v>
      </c>
      <c r="C187" s="126" t="s">
        <v>146</v>
      </c>
      <c r="D187" s="127">
        <v>25330</v>
      </c>
      <c r="E187" s="126" t="s">
        <v>58</v>
      </c>
      <c r="F187" s="126" t="s">
        <v>55</v>
      </c>
      <c r="G187" s="128" t="s">
        <v>31</v>
      </c>
    </row>
    <row r="188" spans="2:7" x14ac:dyDescent="0.2">
      <c r="B188" s="111">
        <v>153</v>
      </c>
      <c r="C188" s="123" t="s">
        <v>244</v>
      </c>
      <c r="D188" s="124">
        <v>25333</v>
      </c>
      <c r="E188" s="123" t="s">
        <v>58</v>
      </c>
      <c r="F188" s="123" t="s">
        <v>55</v>
      </c>
      <c r="G188" s="125" t="s">
        <v>31</v>
      </c>
    </row>
    <row r="189" spans="2:7" x14ac:dyDescent="0.2">
      <c r="B189" s="112">
        <v>154</v>
      </c>
      <c r="C189" s="126" t="s">
        <v>122</v>
      </c>
      <c r="D189" s="127">
        <v>25357</v>
      </c>
      <c r="E189" s="126" t="s">
        <v>58</v>
      </c>
      <c r="F189" s="126" t="s">
        <v>55</v>
      </c>
      <c r="G189" s="128" t="s">
        <v>56</v>
      </c>
    </row>
    <row r="190" spans="2:7" x14ac:dyDescent="0.2">
      <c r="B190" s="111">
        <v>155</v>
      </c>
      <c r="C190" s="123" t="s">
        <v>147</v>
      </c>
      <c r="D190" s="124">
        <v>25357</v>
      </c>
      <c r="E190" s="123" t="s">
        <v>58</v>
      </c>
      <c r="F190" s="123" t="s">
        <v>55</v>
      </c>
      <c r="G190" s="125" t="s">
        <v>56</v>
      </c>
    </row>
    <row r="191" spans="2:7" x14ac:dyDescent="0.2">
      <c r="B191" s="112">
        <v>156</v>
      </c>
      <c r="C191" s="126" t="s">
        <v>148</v>
      </c>
      <c r="D191" s="127">
        <v>25402</v>
      </c>
      <c r="E191" s="126" t="s">
        <v>54</v>
      </c>
      <c r="F191" s="126" t="s">
        <v>65</v>
      </c>
      <c r="G191" s="128" t="s">
        <v>30</v>
      </c>
    </row>
    <row r="192" spans="2:7" x14ac:dyDescent="0.2">
      <c r="B192" s="111">
        <v>157</v>
      </c>
      <c r="C192" s="123" t="s">
        <v>77</v>
      </c>
      <c r="D192" s="124">
        <v>25411</v>
      </c>
      <c r="E192" s="123" t="s">
        <v>58</v>
      </c>
      <c r="F192" s="123" t="s">
        <v>55</v>
      </c>
      <c r="G192" s="125" t="s">
        <v>56</v>
      </c>
    </row>
    <row r="193" spans="2:7" x14ac:dyDescent="0.2">
      <c r="B193" s="112">
        <v>158</v>
      </c>
      <c r="C193" s="126" t="s">
        <v>149</v>
      </c>
      <c r="D193" s="127">
        <v>25411</v>
      </c>
      <c r="E193" s="126" t="s">
        <v>58</v>
      </c>
      <c r="F193" s="126" t="s">
        <v>55</v>
      </c>
      <c r="G193" s="128" t="s">
        <v>56</v>
      </c>
    </row>
    <row r="194" spans="2:7" x14ac:dyDescent="0.2">
      <c r="B194" s="111">
        <v>159</v>
      </c>
      <c r="C194" s="123" t="s">
        <v>122</v>
      </c>
      <c r="D194" s="124">
        <v>25426</v>
      </c>
      <c r="E194" s="123" t="s">
        <v>58</v>
      </c>
      <c r="F194" s="123" t="s">
        <v>55</v>
      </c>
      <c r="G194" s="125" t="s">
        <v>63</v>
      </c>
    </row>
    <row r="195" spans="2:7" x14ac:dyDescent="0.2">
      <c r="B195" s="112">
        <v>160</v>
      </c>
      <c r="C195" s="126" t="s">
        <v>90</v>
      </c>
      <c r="D195" s="127">
        <v>25459</v>
      </c>
      <c r="E195" s="126" t="s">
        <v>58</v>
      </c>
      <c r="F195" s="126" t="s">
        <v>66</v>
      </c>
      <c r="G195" s="128" t="s">
        <v>31</v>
      </c>
    </row>
    <row r="196" spans="2:7" x14ac:dyDescent="0.2">
      <c r="B196" s="111">
        <v>161</v>
      </c>
      <c r="C196" s="123" t="s">
        <v>144</v>
      </c>
      <c r="D196" s="124">
        <v>25459</v>
      </c>
      <c r="E196" s="123" t="s">
        <v>54</v>
      </c>
      <c r="F196" s="123" t="s">
        <v>65</v>
      </c>
      <c r="G196" s="125" t="s">
        <v>31</v>
      </c>
    </row>
    <row r="197" spans="2:7" x14ac:dyDescent="0.2">
      <c r="B197" s="112">
        <v>162</v>
      </c>
      <c r="C197" s="126" t="s">
        <v>105</v>
      </c>
      <c r="D197" s="127">
        <v>25480</v>
      </c>
      <c r="E197" s="126" t="s">
        <v>58</v>
      </c>
      <c r="F197" s="126" t="s">
        <v>66</v>
      </c>
      <c r="G197" s="128" t="s">
        <v>86</v>
      </c>
    </row>
    <row r="198" spans="2:7" x14ac:dyDescent="0.2">
      <c r="B198" s="111">
        <v>163</v>
      </c>
      <c r="C198" s="123" t="s">
        <v>140</v>
      </c>
      <c r="D198" s="124">
        <v>25489</v>
      </c>
      <c r="E198" s="123" t="s">
        <v>54</v>
      </c>
      <c r="F198" s="123" t="s">
        <v>55</v>
      </c>
      <c r="G198" s="125" t="s">
        <v>61</v>
      </c>
    </row>
    <row r="199" spans="2:7" x14ac:dyDescent="0.2">
      <c r="B199" s="112">
        <v>164</v>
      </c>
      <c r="C199" s="126" t="s">
        <v>101</v>
      </c>
      <c r="D199" s="127">
        <v>25489</v>
      </c>
      <c r="E199" s="126" t="s">
        <v>54</v>
      </c>
      <c r="F199" s="126" t="s">
        <v>65</v>
      </c>
      <c r="G199" s="128" t="s">
        <v>30</v>
      </c>
    </row>
    <row r="200" spans="2:7" x14ac:dyDescent="0.2">
      <c r="B200" s="111">
        <v>165</v>
      </c>
      <c r="C200" s="123" t="s">
        <v>150</v>
      </c>
      <c r="D200" s="124">
        <v>25489</v>
      </c>
      <c r="E200" s="123" t="s">
        <v>54</v>
      </c>
      <c r="F200" s="123" t="s">
        <v>65</v>
      </c>
      <c r="G200" s="125" t="s">
        <v>30</v>
      </c>
    </row>
    <row r="201" spans="2:7" x14ac:dyDescent="0.2">
      <c r="B201" s="112">
        <v>166</v>
      </c>
      <c r="C201" s="126" t="s">
        <v>98</v>
      </c>
      <c r="D201" s="127">
        <v>25501</v>
      </c>
      <c r="E201" s="126" t="s">
        <v>58</v>
      </c>
      <c r="F201" s="126" t="s">
        <v>66</v>
      </c>
      <c r="G201" s="128" t="s">
        <v>31</v>
      </c>
    </row>
    <row r="202" spans="2:7" x14ac:dyDescent="0.2">
      <c r="B202" s="111">
        <v>167</v>
      </c>
      <c r="C202" s="123" t="s">
        <v>80</v>
      </c>
      <c r="D202" s="124">
        <v>25507</v>
      </c>
      <c r="E202" s="123" t="s">
        <v>58</v>
      </c>
      <c r="F202" s="123" t="s">
        <v>72</v>
      </c>
      <c r="G202" s="125" t="s">
        <v>127</v>
      </c>
    </row>
    <row r="203" spans="2:7" x14ac:dyDescent="0.2">
      <c r="B203" s="112">
        <v>168</v>
      </c>
      <c r="C203" s="126" t="s">
        <v>151</v>
      </c>
      <c r="D203" s="127">
        <v>25519</v>
      </c>
      <c r="E203" s="126" t="s">
        <v>58</v>
      </c>
      <c r="F203" s="126" t="s">
        <v>55</v>
      </c>
      <c r="G203" s="128" t="s">
        <v>31</v>
      </c>
    </row>
    <row r="204" spans="2:7" x14ac:dyDescent="0.2">
      <c r="B204" s="111">
        <v>169</v>
      </c>
      <c r="C204" s="123" t="s">
        <v>60</v>
      </c>
      <c r="D204" s="124">
        <v>25519</v>
      </c>
      <c r="E204" s="123" t="s">
        <v>54</v>
      </c>
      <c r="F204" s="123" t="s">
        <v>65</v>
      </c>
      <c r="G204" s="125" t="s">
        <v>31</v>
      </c>
    </row>
    <row r="205" spans="2:7" x14ac:dyDescent="0.2">
      <c r="B205" s="112">
        <v>170</v>
      </c>
      <c r="C205" s="126" t="s">
        <v>142</v>
      </c>
      <c r="D205" s="127">
        <v>25528</v>
      </c>
      <c r="E205" s="126" t="s">
        <v>54</v>
      </c>
      <c r="F205" s="126" t="s">
        <v>55</v>
      </c>
      <c r="G205" s="128" t="s">
        <v>86</v>
      </c>
    </row>
    <row r="206" spans="2:7" x14ac:dyDescent="0.2">
      <c r="B206" s="111">
        <v>171</v>
      </c>
      <c r="C206" s="123" t="s">
        <v>117</v>
      </c>
      <c r="D206" s="124">
        <v>25540</v>
      </c>
      <c r="E206" s="123" t="s">
        <v>58</v>
      </c>
      <c r="F206" s="123" t="s">
        <v>55</v>
      </c>
      <c r="G206" s="125" t="s">
        <v>56</v>
      </c>
    </row>
    <row r="207" spans="2:7" x14ac:dyDescent="0.2">
      <c r="B207" s="112">
        <v>172</v>
      </c>
      <c r="C207" s="126" t="s">
        <v>152</v>
      </c>
      <c r="D207" s="127">
        <v>25540</v>
      </c>
      <c r="E207" s="126" t="s">
        <v>58</v>
      </c>
      <c r="F207" s="126" t="s">
        <v>55</v>
      </c>
      <c r="G207" s="128" t="s">
        <v>56</v>
      </c>
    </row>
    <row r="208" spans="2:7" x14ac:dyDescent="0.2">
      <c r="B208" s="111">
        <v>173</v>
      </c>
      <c r="C208" s="123" t="s">
        <v>73</v>
      </c>
      <c r="D208" s="124">
        <v>25564</v>
      </c>
      <c r="E208" s="123" t="s">
        <v>58</v>
      </c>
      <c r="F208" s="123" t="s">
        <v>72</v>
      </c>
      <c r="G208" s="125" t="s">
        <v>120</v>
      </c>
    </row>
    <row r="209" spans="2:7" x14ac:dyDescent="0.2">
      <c r="B209" s="112">
        <v>174</v>
      </c>
      <c r="C209" s="126" t="s">
        <v>71</v>
      </c>
      <c r="D209" s="127">
        <v>25588</v>
      </c>
      <c r="E209" s="126" t="s">
        <v>58</v>
      </c>
      <c r="F209" s="126" t="s">
        <v>72</v>
      </c>
      <c r="G209" s="128" t="s">
        <v>31</v>
      </c>
    </row>
    <row r="210" spans="2:7" x14ac:dyDescent="0.2">
      <c r="B210" s="111">
        <v>175</v>
      </c>
      <c r="C210" s="123" t="s">
        <v>71</v>
      </c>
      <c r="D210" s="124">
        <v>25624</v>
      </c>
      <c r="E210" s="123" t="s">
        <v>58</v>
      </c>
      <c r="F210" s="123" t="s">
        <v>55</v>
      </c>
      <c r="G210" s="125" t="s">
        <v>61</v>
      </c>
    </row>
    <row r="211" spans="2:7" x14ac:dyDescent="0.2">
      <c r="B211" s="112">
        <v>176</v>
      </c>
      <c r="C211" s="126" t="s">
        <v>124</v>
      </c>
      <c r="D211" s="127">
        <v>25657</v>
      </c>
      <c r="E211" s="126" t="s">
        <v>58</v>
      </c>
      <c r="F211" s="126" t="s">
        <v>55</v>
      </c>
      <c r="G211" s="128" t="s">
        <v>86</v>
      </c>
    </row>
    <row r="212" spans="2:7" x14ac:dyDescent="0.2">
      <c r="B212" s="111">
        <v>177</v>
      </c>
      <c r="C212" s="123" t="s">
        <v>59</v>
      </c>
      <c r="D212" s="124">
        <v>25666</v>
      </c>
      <c r="E212" s="123" t="s">
        <v>58</v>
      </c>
      <c r="F212" s="123" t="s">
        <v>72</v>
      </c>
      <c r="G212" s="125" t="s">
        <v>31</v>
      </c>
    </row>
    <row r="213" spans="2:7" x14ac:dyDescent="0.2">
      <c r="B213" s="112">
        <v>178</v>
      </c>
      <c r="C213" s="126" t="s">
        <v>245</v>
      </c>
      <c r="D213" s="127">
        <v>25690</v>
      </c>
      <c r="E213" s="126" t="s">
        <v>58</v>
      </c>
      <c r="F213" s="126" t="s">
        <v>55</v>
      </c>
      <c r="G213" s="128" t="s">
        <v>56</v>
      </c>
    </row>
    <row r="214" spans="2:7" x14ac:dyDescent="0.2">
      <c r="B214" s="111">
        <v>179</v>
      </c>
      <c r="C214" s="123" t="s">
        <v>153</v>
      </c>
      <c r="D214" s="124">
        <v>25708</v>
      </c>
      <c r="E214" s="123" t="s">
        <v>58</v>
      </c>
      <c r="F214" s="123" t="s">
        <v>55</v>
      </c>
      <c r="G214" s="125" t="s">
        <v>32</v>
      </c>
    </row>
    <row r="215" spans="2:7" x14ac:dyDescent="0.2">
      <c r="B215" s="112">
        <v>180</v>
      </c>
      <c r="C215" s="126" t="s">
        <v>154</v>
      </c>
      <c r="D215" s="127">
        <v>25708</v>
      </c>
      <c r="E215" s="126" t="s">
        <v>58</v>
      </c>
      <c r="F215" s="126" t="s">
        <v>55</v>
      </c>
      <c r="G215" s="128" t="s">
        <v>32</v>
      </c>
    </row>
    <row r="216" spans="2:7" x14ac:dyDescent="0.2">
      <c r="B216" s="111">
        <v>181</v>
      </c>
      <c r="C216" s="123" t="s">
        <v>134</v>
      </c>
      <c r="D216" s="124">
        <v>25711</v>
      </c>
      <c r="E216" s="123" t="s">
        <v>54</v>
      </c>
      <c r="F216" s="123" t="s">
        <v>72</v>
      </c>
      <c r="G216" s="125" t="s">
        <v>31</v>
      </c>
    </row>
    <row r="217" spans="2:7" x14ac:dyDescent="0.2">
      <c r="B217" s="112">
        <v>182</v>
      </c>
      <c r="C217" s="126" t="s">
        <v>246</v>
      </c>
      <c r="D217" s="127">
        <v>25711</v>
      </c>
      <c r="E217" s="126" t="s">
        <v>54</v>
      </c>
      <c r="F217" s="126" t="s">
        <v>72</v>
      </c>
      <c r="G217" s="128" t="s">
        <v>31</v>
      </c>
    </row>
    <row r="218" spans="2:7" x14ac:dyDescent="0.2">
      <c r="B218" s="111">
        <v>183</v>
      </c>
      <c r="C218" s="123" t="s">
        <v>75</v>
      </c>
      <c r="D218" s="124">
        <v>25717</v>
      </c>
      <c r="E218" s="123" t="s">
        <v>54</v>
      </c>
      <c r="F218" s="123" t="s">
        <v>55</v>
      </c>
      <c r="G218" s="125" t="s">
        <v>32</v>
      </c>
    </row>
    <row r="219" spans="2:7" x14ac:dyDescent="0.2">
      <c r="B219" s="112">
        <v>184</v>
      </c>
      <c r="C219" s="126" t="s">
        <v>155</v>
      </c>
      <c r="D219" s="127">
        <v>25726</v>
      </c>
      <c r="E219" s="126" t="s">
        <v>54</v>
      </c>
      <c r="F219" s="126" t="s">
        <v>55</v>
      </c>
      <c r="G219" s="128" t="s">
        <v>81</v>
      </c>
    </row>
    <row r="220" spans="2:7" x14ac:dyDescent="0.2">
      <c r="B220" s="111">
        <v>185</v>
      </c>
      <c r="C220" s="123" t="s">
        <v>85</v>
      </c>
      <c r="D220" s="124">
        <v>25735</v>
      </c>
      <c r="E220" s="123" t="s">
        <v>58</v>
      </c>
      <c r="F220" s="123" t="s">
        <v>72</v>
      </c>
      <c r="G220" s="125" t="s">
        <v>32</v>
      </c>
    </row>
    <row r="221" spans="2:7" x14ac:dyDescent="0.2">
      <c r="B221" s="112">
        <v>186</v>
      </c>
      <c r="C221" s="126" t="s">
        <v>75</v>
      </c>
      <c r="D221" s="127">
        <v>25747</v>
      </c>
      <c r="E221" s="126" t="s">
        <v>54</v>
      </c>
      <c r="F221" s="126" t="s">
        <v>55</v>
      </c>
      <c r="G221" s="128" t="s">
        <v>56</v>
      </c>
    </row>
    <row r="222" spans="2:7" x14ac:dyDescent="0.2">
      <c r="B222" s="111">
        <v>187</v>
      </c>
      <c r="C222" s="123" t="s">
        <v>117</v>
      </c>
      <c r="D222" s="124">
        <v>25780</v>
      </c>
      <c r="E222" s="123" t="s">
        <v>58</v>
      </c>
      <c r="F222" s="123" t="s">
        <v>55</v>
      </c>
      <c r="G222" s="125" t="s">
        <v>30</v>
      </c>
    </row>
    <row r="223" spans="2:7" x14ac:dyDescent="0.2">
      <c r="B223" s="112">
        <v>188</v>
      </c>
      <c r="C223" s="126" t="s">
        <v>123</v>
      </c>
      <c r="D223" s="127">
        <v>25858</v>
      </c>
      <c r="E223" s="126" t="s">
        <v>58</v>
      </c>
      <c r="F223" s="126" t="s">
        <v>55</v>
      </c>
      <c r="G223" s="128" t="s">
        <v>120</v>
      </c>
    </row>
    <row r="224" spans="2:7" x14ac:dyDescent="0.2">
      <c r="B224" s="111">
        <v>189</v>
      </c>
      <c r="C224" s="123" t="s">
        <v>156</v>
      </c>
      <c r="D224" s="124">
        <v>25858</v>
      </c>
      <c r="E224" s="123" t="s">
        <v>58</v>
      </c>
      <c r="F224" s="123" t="s">
        <v>55</v>
      </c>
      <c r="G224" s="125" t="s">
        <v>120</v>
      </c>
    </row>
    <row r="225" spans="2:7" x14ac:dyDescent="0.2">
      <c r="B225" s="112">
        <v>190</v>
      </c>
      <c r="C225" s="126" t="s">
        <v>113</v>
      </c>
      <c r="D225" s="127">
        <v>25882</v>
      </c>
      <c r="E225" s="126" t="s">
        <v>58</v>
      </c>
      <c r="F225" s="126" t="s">
        <v>72</v>
      </c>
      <c r="G225" s="128" t="s">
        <v>30</v>
      </c>
    </row>
    <row r="226" spans="2:7" x14ac:dyDescent="0.2">
      <c r="B226" s="111">
        <v>191</v>
      </c>
      <c r="C226" s="123" t="s">
        <v>157</v>
      </c>
      <c r="D226" s="124">
        <v>25897</v>
      </c>
      <c r="E226" s="123" t="s">
        <v>54</v>
      </c>
      <c r="F226" s="123" t="s">
        <v>55</v>
      </c>
      <c r="G226" s="125" t="s">
        <v>31</v>
      </c>
    </row>
    <row r="227" spans="2:7" x14ac:dyDescent="0.2">
      <c r="B227" s="112">
        <v>192</v>
      </c>
      <c r="C227" s="126" t="s">
        <v>122</v>
      </c>
      <c r="D227" s="127">
        <v>25945</v>
      </c>
      <c r="E227" s="126" t="s">
        <v>58</v>
      </c>
      <c r="F227" s="126" t="s">
        <v>55</v>
      </c>
      <c r="G227" s="128" t="s">
        <v>81</v>
      </c>
    </row>
    <row r="228" spans="2:7" x14ac:dyDescent="0.2">
      <c r="B228" s="111">
        <v>193</v>
      </c>
      <c r="C228" s="123" t="s">
        <v>144</v>
      </c>
      <c r="D228" s="124">
        <v>25969</v>
      </c>
      <c r="E228" s="123" t="s">
        <v>54</v>
      </c>
      <c r="F228" s="123" t="s">
        <v>55</v>
      </c>
      <c r="G228" s="125" t="s">
        <v>93</v>
      </c>
    </row>
    <row r="229" spans="2:7" x14ac:dyDescent="0.2">
      <c r="B229" s="112">
        <v>194</v>
      </c>
      <c r="C229" s="126" t="s">
        <v>74</v>
      </c>
      <c r="D229" s="127">
        <v>25972</v>
      </c>
      <c r="E229" s="126" t="s">
        <v>58</v>
      </c>
      <c r="F229" s="126" t="s">
        <v>66</v>
      </c>
      <c r="G229" s="128" t="s">
        <v>31</v>
      </c>
    </row>
    <row r="230" spans="2:7" x14ac:dyDescent="0.2">
      <c r="B230" s="111">
        <v>195</v>
      </c>
      <c r="C230" s="123" t="s">
        <v>158</v>
      </c>
      <c r="D230" s="124">
        <v>25972</v>
      </c>
      <c r="E230" s="123" t="s">
        <v>58</v>
      </c>
      <c r="F230" s="123" t="s">
        <v>66</v>
      </c>
      <c r="G230" s="125" t="s">
        <v>31</v>
      </c>
    </row>
    <row r="231" spans="2:7" x14ac:dyDescent="0.2">
      <c r="B231" s="112">
        <v>196</v>
      </c>
      <c r="C231" s="126" t="s">
        <v>107</v>
      </c>
      <c r="D231" s="127">
        <v>25981</v>
      </c>
      <c r="E231" s="126" t="s">
        <v>58</v>
      </c>
      <c r="F231" s="126" t="s">
        <v>55</v>
      </c>
      <c r="G231" s="128" t="s">
        <v>63</v>
      </c>
    </row>
    <row r="232" spans="2:7" x14ac:dyDescent="0.2">
      <c r="B232" s="111">
        <v>197</v>
      </c>
      <c r="C232" s="123" t="s">
        <v>73</v>
      </c>
      <c r="D232" s="124">
        <v>25984</v>
      </c>
      <c r="E232" s="123" t="s">
        <v>58</v>
      </c>
      <c r="F232" s="123" t="s">
        <v>66</v>
      </c>
      <c r="G232" s="125" t="s">
        <v>31</v>
      </c>
    </row>
    <row r="233" spans="2:7" x14ac:dyDescent="0.2">
      <c r="B233" s="112">
        <v>198</v>
      </c>
      <c r="C233" s="126" t="s">
        <v>159</v>
      </c>
      <c r="D233" s="127">
        <v>25984</v>
      </c>
      <c r="E233" s="126" t="s">
        <v>58</v>
      </c>
      <c r="F233" s="126" t="s">
        <v>66</v>
      </c>
      <c r="G233" s="128" t="s">
        <v>31</v>
      </c>
    </row>
    <row r="234" spans="2:7" x14ac:dyDescent="0.2">
      <c r="B234" s="111">
        <v>199</v>
      </c>
      <c r="C234" s="123" t="s">
        <v>132</v>
      </c>
      <c r="D234" s="124">
        <v>25987</v>
      </c>
      <c r="E234" s="123" t="s">
        <v>58</v>
      </c>
      <c r="F234" s="123" t="s">
        <v>55</v>
      </c>
      <c r="G234" s="125" t="s">
        <v>63</v>
      </c>
    </row>
    <row r="235" spans="2:7" x14ac:dyDescent="0.2">
      <c r="B235" s="112">
        <v>200</v>
      </c>
      <c r="C235" s="126" t="s">
        <v>160</v>
      </c>
      <c r="D235" s="127">
        <v>25990</v>
      </c>
      <c r="E235" s="126" t="s">
        <v>58</v>
      </c>
      <c r="F235" s="126" t="s">
        <v>55</v>
      </c>
      <c r="G235" s="128" t="s">
        <v>31</v>
      </c>
    </row>
    <row r="236" spans="2:7" x14ac:dyDescent="0.2">
      <c r="B236" s="111">
        <v>201</v>
      </c>
      <c r="C236" s="123" t="s">
        <v>60</v>
      </c>
      <c r="D236" s="124">
        <v>26002</v>
      </c>
      <c r="E236" s="123" t="s">
        <v>54</v>
      </c>
      <c r="F236" s="123" t="s">
        <v>65</v>
      </c>
      <c r="G236" s="125" t="s">
        <v>31</v>
      </c>
    </row>
    <row r="237" spans="2:7" x14ac:dyDescent="0.2">
      <c r="B237" s="112">
        <v>202</v>
      </c>
      <c r="C237" s="126" t="s">
        <v>94</v>
      </c>
      <c r="D237" s="127">
        <v>26005</v>
      </c>
      <c r="E237" s="126" t="s">
        <v>58</v>
      </c>
      <c r="F237" s="126" t="s">
        <v>55</v>
      </c>
      <c r="G237" s="128" t="s">
        <v>61</v>
      </c>
    </row>
    <row r="238" spans="2:7" x14ac:dyDescent="0.2">
      <c r="B238" s="111">
        <v>203</v>
      </c>
      <c r="C238" s="123" t="s">
        <v>70</v>
      </c>
      <c r="D238" s="124">
        <v>26008</v>
      </c>
      <c r="E238" s="123" t="s">
        <v>58</v>
      </c>
      <c r="F238" s="123" t="s">
        <v>66</v>
      </c>
      <c r="G238" s="125" t="s">
        <v>30</v>
      </c>
    </row>
    <row r="239" spans="2:7" x14ac:dyDescent="0.2">
      <c r="B239" s="112">
        <v>204</v>
      </c>
      <c r="C239" s="126" t="s">
        <v>161</v>
      </c>
      <c r="D239" s="127">
        <v>26008</v>
      </c>
      <c r="E239" s="126" t="s">
        <v>58</v>
      </c>
      <c r="F239" s="126" t="s">
        <v>66</v>
      </c>
      <c r="G239" s="128" t="s">
        <v>30</v>
      </c>
    </row>
    <row r="240" spans="2:7" x14ac:dyDescent="0.2">
      <c r="B240" s="111">
        <v>205</v>
      </c>
      <c r="C240" s="123" t="s">
        <v>117</v>
      </c>
      <c r="D240" s="124">
        <v>26008</v>
      </c>
      <c r="E240" s="123" t="s">
        <v>58</v>
      </c>
      <c r="F240" s="123" t="s">
        <v>55</v>
      </c>
      <c r="G240" s="125" t="s">
        <v>61</v>
      </c>
    </row>
    <row r="241" spans="2:7" x14ac:dyDescent="0.2">
      <c r="B241" s="112">
        <v>206</v>
      </c>
      <c r="C241" s="126" t="s">
        <v>162</v>
      </c>
      <c r="D241" s="127">
        <v>26011</v>
      </c>
      <c r="E241" s="126" t="s">
        <v>58</v>
      </c>
      <c r="F241" s="126" t="s">
        <v>72</v>
      </c>
      <c r="G241" s="128" t="s">
        <v>61</v>
      </c>
    </row>
    <row r="242" spans="2:7" x14ac:dyDescent="0.2">
      <c r="B242" s="111">
        <v>207</v>
      </c>
      <c r="C242" s="123" t="s">
        <v>73</v>
      </c>
      <c r="D242" s="124">
        <v>26014</v>
      </c>
      <c r="E242" s="123" t="s">
        <v>58</v>
      </c>
      <c r="F242" s="123" t="s">
        <v>55</v>
      </c>
      <c r="G242" s="125" t="s">
        <v>31</v>
      </c>
    </row>
    <row r="243" spans="2:7" x14ac:dyDescent="0.2">
      <c r="B243" s="112">
        <v>208</v>
      </c>
      <c r="C243" s="126" t="s">
        <v>85</v>
      </c>
      <c r="D243" s="127">
        <v>26020</v>
      </c>
      <c r="E243" s="126" t="s">
        <v>58</v>
      </c>
      <c r="F243" s="126" t="s">
        <v>55</v>
      </c>
      <c r="G243" s="128" t="s">
        <v>120</v>
      </c>
    </row>
    <row r="244" spans="2:7" x14ac:dyDescent="0.2">
      <c r="B244" s="111">
        <v>209</v>
      </c>
      <c r="C244" s="123" t="s">
        <v>163</v>
      </c>
      <c r="D244" s="124">
        <v>26020</v>
      </c>
      <c r="E244" s="123" t="s">
        <v>58</v>
      </c>
      <c r="F244" s="123" t="s">
        <v>55</v>
      </c>
      <c r="G244" s="125" t="s">
        <v>120</v>
      </c>
    </row>
    <row r="245" spans="2:7" x14ac:dyDescent="0.2">
      <c r="B245" s="112">
        <v>210</v>
      </c>
      <c r="C245" s="126" t="s">
        <v>124</v>
      </c>
      <c r="D245" s="127">
        <v>26059</v>
      </c>
      <c r="E245" s="126" t="s">
        <v>58</v>
      </c>
      <c r="F245" s="126" t="s">
        <v>66</v>
      </c>
      <c r="G245" s="128" t="s">
        <v>31</v>
      </c>
    </row>
    <row r="246" spans="2:7" x14ac:dyDescent="0.2">
      <c r="B246" s="111">
        <v>211</v>
      </c>
      <c r="C246" s="123" t="s">
        <v>164</v>
      </c>
      <c r="D246" s="124">
        <v>26077</v>
      </c>
      <c r="E246" s="123" t="s">
        <v>54</v>
      </c>
      <c r="F246" s="123" t="s">
        <v>55</v>
      </c>
      <c r="G246" s="125" t="s">
        <v>31</v>
      </c>
    </row>
    <row r="247" spans="2:7" x14ac:dyDescent="0.2">
      <c r="B247" s="112">
        <v>212</v>
      </c>
      <c r="C247" s="126" t="s">
        <v>73</v>
      </c>
      <c r="D247" s="127">
        <v>26089</v>
      </c>
      <c r="E247" s="126" t="s">
        <v>58</v>
      </c>
      <c r="F247" s="126" t="s">
        <v>72</v>
      </c>
      <c r="G247" s="128" t="s">
        <v>86</v>
      </c>
    </row>
    <row r="248" spans="2:7" x14ac:dyDescent="0.2">
      <c r="B248" s="111">
        <v>213</v>
      </c>
      <c r="C248" s="123" t="s">
        <v>116</v>
      </c>
      <c r="D248" s="124">
        <v>26098</v>
      </c>
      <c r="E248" s="123" t="s">
        <v>54</v>
      </c>
      <c r="F248" s="123" t="s">
        <v>72</v>
      </c>
      <c r="G248" s="125" t="s">
        <v>31</v>
      </c>
    </row>
    <row r="249" spans="2:7" x14ac:dyDescent="0.2">
      <c r="B249" s="112">
        <v>214</v>
      </c>
      <c r="C249" s="126" t="s">
        <v>90</v>
      </c>
      <c r="D249" s="127">
        <v>26116</v>
      </c>
      <c r="E249" s="126" t="s">
        <v>58</v>
      </c>
      <c r="F249" s="126" t="s">
        <v>55</v>
      </c>
      <c r="G249" s="128" t="s">
        <v>135</v>
      </c>
    </row>
    <row r="250" spans="2:7" x14ac:dyDescent="0.2">
      <c r="B250" s="111">
        <v>215</v>
      </c>
      <c r="C250" s="123" t="s">
        <v>53</v>
      </c>
      <c r="D250" s="124">
        <v>26149</v>
      </c>
      <c r="E250" s="123" t="s">
        <v>54</v>
      </c>
      <c r="F250" s="123" t="s">
        <v>65</v>
      </c>
      <c r="G250" s="125" t="s">
        <v>31</v>
      </c>
    </row>
    <row r="251" spans="2:7" x14ac:dyDescent="0.2">
      <c r="B251" s="112">
        <v>216</v>
      </c>
      <c r="C251" s="126" t="s">
        <v>247</v>
      </c>
      <c r="D251" s="127">
        <v>26158</v>
      </c>
      <c r="E251" s="126" t="s">
        <v>54</v>
      </c>
      <c r="F251" s="126" t="s">
        <v>55</v>
      </c>
      <c r="G251" s="128" t="s">
        <v>137</v>
      </c>
    </row>
    <row r="252" spans="2:7" x14ac:dyDescent="0.2">
      <c r="B252" s="111">
        <v>217</v>
      </c>
      <c r="C252" s="123" t="s">
        <v>166</v>
      </c>
      <c r="D252" s="124">
        <v>26158</v>
      </c>
      <c r="E252" s="123" t="s">
        <v>54</v>
      </c>
      <c r="F252" s="123" t="s">
        <v>55</v>
      </c>
      <c r="G252" s="125" t="s">
        <v>137</v>
      </c>
    </row>
    <row r="253" spans="2:7" x14ac:dyDescent="0.2">
      <c r="B253" s="112">
        <v>218</v>
      </c>
      <c r="C253" s="126" t="s">
        <v>132</v>
      </c>
      <c r="D253" s="127">
        <v>26164</v>
      </c>
      <c r="E253" s="126" t="s">
        <v>58</v>
      </c>
      <c r="F253" s="126" t="s">
        <v>66</v>
      </c>
      <c r="G253" s="128" t="s">
        <v>79</v>
      </c>
    </row>
    <row r="254" spans="2:7" x14ac:dyDescent="0.2">
      <c r="B254" s="111">
        <v>219</v>
      </c>
      <c r="C254" s="123" t="s">
        <v>248</v>
      </c>
      <c r="D254" s="124">
        <v>26164</v>
      </c>
      <c r="E254" s="123" t="s">
        <v>58</v>
      </c>
      <c r="F254" s="123" t="s">
        <v>55</v>
      </c>
      <c r="G254" s="125" t="s">
        <v>32</v>
      </c>
    </row>
    <row r="255" spans="2:7" x14ac:dyDescent="0.2">
      <c r="B255" s="112">
        <v>220</v>
      </c>
      <c r="C255" s="126" t="s">
        <v>167</v>
      </c>
      <c r="D255" s="127">
        <v>26164</v>
      </c>
      <c r="E255" s="126" t="s">
        <v>58</v>
      </c>
      <c r="F255" s="126" t="s">
        <v>66</v>
      </c>
      <c r="G255" s="128" t="s">
        <v>79</v>
      </c>
    </row>
    <row r="256" spans="2:7" x14ac:dyDescent="0.2">
      <c r="B256" s="111">
        <v>221</v>
      </c>
      <c r="C256" s="123" t="s">
        <v>109</v>
      </c>
      <c r="D256" s="124">
        <v>26173</v>
      </c>
      <c r="E256" s="123" t="s">
        <v>54</v>
      </c>
      <c r="F256" s="123" t="s">
        <v>55</v>
      </c>
      <c r="G256" s="125" t="s">
        <v>61</v>
      </c>
    </row>
    <row r="257" spans="2:7" x14ac:dyDescent="0.2">
      <c r="B257" s="112">
        <v>222</v>
      </c>
      <c r="C257" s="126" t="s">
        <v>71</v>
      </c>
      <c r="D257" s="127">
        <v>26182</v>
      </c>
      <c r="E257" s="126" t="s">
        <v>58</v>
      </c>
      <c r="F257" s="126" t="s">
        <v>55</v>
      </c>
      <c r="G257" s="128" t="s">
        <v>31</v>
      </c>
    </row>
    <row r="258" spans="2:7" x14ac:dyDescent="0.2">
      <c r="B258" s="111">
        <v>223</v>
      </c>
      <c r="C258" s="123" t="s">
        <v>102</v>
      </c>
      <c r="D258" s="124">
        <v>26188</v>
      </c>
      <c r="E258" s="123" t="s">
        <v>58</v>
      </c>
      <c r="F258" s="123" t="s">
        <v>66</v>
      </c>
      <c r="G258" s="125" t="s">
        <v>32</v>
      </c>
    </row>
    <row r="259" spans="2:7" x14ac:dyDescent="0.2">
      <c r="B259" s="112">
        <v>224</v>
      </c>
      <c r="C259" s="126" t="s">
        <v>141</v>
      </c>
      <c r="D259" s="127">
        <v>26218</v>
      </c>
      <c r="E259" s="126" t="s">
        <v>58</v>
      </c>
      <c r="F259" s="126" t="s">
        <v>72</v>
      </c>
      <c r="G259" s="128" t="s">
        <v>32</v>
      </c>
    </row>
    <row r="260" spans="2:7" x14ac:dyDescent="0.2">
      <c r="B260" s="111">
        <v>225</v>
      </c>
      <c r="C260" s="123" t="s">
        <v>76</v>
      </c>
      <c r="D260" s="124">
        <v>26227</v>
      </c>
      <c r="E260" s="123" t="s">
        <v>54</v>
      </c>
      <c r="F260" s="123" t="s">
        <v>55</v>
      </c>
      <c r="G260" s="125" t="s">
        <v>93</v>
      </c>
    </row>
    <row r="261" spans="2:7" x14ac:dyDescent="0.2">
      <c r="B261" s="112">
        <v>226</v>
      </c>
      <c r="C261" s="126" t="s">
        <v>87</v>
      </c>
      <c r="D261" s="127">
        <v>26230</v>
      </c>
      <c r="E261" s="126" t="s">
        <v>58</v>
      </c>
      <c r="F261" s="126" t="s">
        <v>66</v>
      </c>
      <c r="G261" s="128" t="s">
        <v>32</v>
      </c>
    </row>
    <row r="262" spans="2:7" x14ac:dyDescent="0.2">
      <c r="B262" s="111">
        <v>227</v>
      </c>
      <c r="C262" s="123" t="s">
        <v>85</v>
      </c>
      <c r="D262" s="124">
        <v>26239</v>
      </c>
      <c r="E262" s="123" t="s">
        <v>58</v>
      </c>
      <c r="F262" s="123" t="s">
        <v>66</v>
      </c>
      <c r="G262" s="125" t="s">
        <v>31</v>
      </c>
    </row>
    <row r="263" spans="2:7" x14ac:dyDescent="0.2">
      <c r="B263" s="112">
        <v>228</v>
      </c>
      <c r="C263" s="126" t="s">
        <v>78</v>
      </c>
      <c r="D263" s="127">
        <v>26260</v>
      </c>
      <c r="E263" s="126" t="s">
        <v>58</v>
      </c>
      <c r="F263" s="126" t="s">
        <v>55</v>
      </c>
      <c r="G263" s="128" t="s">
        <v>61</v>
      </c>
    </row>
    <row r="264" spans="2:7" x14ac:dyDescent="0.2">
      <c r="B264" s="111">
        <v>229</v>
      </c>
      <c r="C264" s="123" t="s">
        <v>74</v>
      </c>
      <c r="D264" s="124">
        <v>26263</v>
      </c>
      <c r="E264" s="123" t="s">
        <v>58</v>
      </c>
      <c r="F264" s="123" t="s">
        <v>72</v>
      </c>
      <c r="G264" s="125" t="s">
        <v>32</v>
      </c>
    </row>
    <row r="265" spans="2:7" x14ac:dyDescent="0.2">
      <c r="B265" s="112">
        <v>230</v>
      </c>
      <c r="C265" s="126" t="s">
        <v>83</v>
      </c>
      <c r="D265" s="127">
        <v>26263</v>
      </c>
      <c r="E265" s="126" t="s">
        <v>58</v>
      </c>
      <c r="F265" s="126" t="s">
        <v>72</v>
      </c>
      <c r="G265" s="128" t="s">
        <v>31</v>
      </c>
    </row>
    <row r="266" spans="2:7" x14ac:dyDescent="0.2">
      <c r="B266" s="111">
        <v>231</v>
      </c>
      <c r="C266" s="123" t="s">
        <v>168</v>
      </c>
      <c r="D266" s="124">
        <v>26263</v>
      </c>
      <c r="E266" s="123" t="s">
        <v>58</v>
      </c>
      <c r="F266" s="123" t="s">
        <v>72</v>
      </c>
      <c r="G266" s="125" t="s">
        <v>31</v>
      </c>
    </row>
    <row r="267" spans="2:7" x14ac:dyDescent="0.2">
      <c r="B267" s="112">
        <v>232</v>
      </c>
      <c r="C267" s="126" t="s">
        <v>142</v>
      </c>
      <c r="D267" s="127">
        <v>26275</v>
      </c>
      <c r="E267" s="126" t="s">
        <v>54</v>
      </c>
      <c r="F267" s="126" t="s">
        <v>72</v>
      </c>
      <c r="G267" s="128" t="s">
        <v>103</v>
      </c>
    </row>
    <row r="268" spans="2:7" x14ac:dyDescent="0.2">
      <c r="B268" s="111">
        <v>233</v>
      </c>
      <c r="C268" s="123" t="s">
        <v>169</v>
      </c>
      <c r="D268" s="124">
        <v>26275</v>
      </c>
      <c r="E268" s="123" t="s">
        <v>54</v>
      </c>
      <c r="F268" s="123" t="s">
        <v>72</v>
      </c>
      <c r="G268" s="125" t="s">
        <v>103</v>
      </c>
    </row>
    <row r="269" spans="2:7" x14ac:dyDescent="0.2">
      <c r="B269" s="112">
        <v>234</v>
      </c>
      <c r="C269" s="126" t="s">
        <v>76</v>
      </c>
      <c r="D269" s="127">
        <v>26284</v>
      </c>
      <c r="E269" s="126" t="s">
        <v>54</v>
      </c>
      <c r="F269" s="126" t="s">
        <v>55</v>
      </c>
      <c r="G269" s="128" t="s">
        <v>63</v>
      </c>
    </row>
    <row r="270" spans="2:7" x14ac:dyDescent="0.2">
      <c r="B270" s="111">
        <v>235</v>
      </c>
      <c r="C270" s="123" t="s">
        <v>91</v>
      </c>
      <c r="D270" s="124">
        <v>26284</v>
      </c>
      <c r="E270" s="123" t="s">
        <v>58</v>
      </c>
      <c r="F270" s="123" t="s">
        <v>55</v>
      </c>
      <c r="G270" s="125" t="s">
        <v>137</v>
      </c>
    </row>
    <row r="271" spans="2:7" x14ac:dyDescent="0.2">
      <c r="B271" s="112">
        <v>236</v>
      </c>
      <c r="C271" s="126" t="s">
        <v>170</v>
      </c>
      <c r="D271" s="127">
        <v>26284</v>
      </c>
      <c r="E271" s="126" t="s">
        <v>58</v>
      </c>
      <c r="F271" s="126" t="s">
        <v>55</v>
      </c>
      <c r="G271" s="128" t="s">
        <v>137</v>
      </c>
    </row>
    <row r="272" spans="2:7" x14ac:dyDescent="0.2">
      <c r="B272" s="111">
        <v>237</v>
      </c>
      <c r="C272" s="123" t="s">
        <v>171</v>
      </c>
      <c r="D272" s="124">
        <v>26287</v>
      </c>
      <c r="E272" s="123" t="s">
        <v>58</v>
      </c>
      <c r="F272" s="123" t="s">
        <v>55</v>
      </c>
      <c r="G272" s="125" t="s">
        <v>137</v>
      </c>
    </row>
    <row r="273" spans="2:7" x14ac:dyDescent="0.2">
      <c r="B273" s="112">
        <v>238</v>
      </c>
      <c r="C273" s="126" t="s">
        <v>141</v>
      </c>
      <c r="D273" s="127">
        <v>26293</v>
      </c>
      <c r="E273" s="126" t="s">
        <v>58</v>
      </c>
      <c r="F273" s="126" t="s">
        <v>66</v>
      </c>
      <c r="G273" s="128" t="s">
        <v>93</v>
      </c>
    </row>
    <row r="274" spans="2:7" x14ac:dyDescent="0.2">
      <c r="B274" s="111">
        <v>239</v>
      </c>
      <c r="C274" s="123" t="s">
        <v>92</v>
      </c>
      <c r="D274" s="124">
        <v>26299</v>
      </c>
      <c r="E274" s="123" t="s">
        <v>58</v>
      </c>
      <c r="F274" s="123" t="s">
        <v>55</v>
      </c>
      <c r="G274" s="125" t="s">
        <v>81</v>
      </c>
    </row>
    <row r="275" spans="2:7" x14ac:dyDescent="0.2">
      <c r="B275" s="112">
        <v>240</v>
      </c>
      <c r="C275" s="126" t="s">
        <v>123</v>
      </c>
      <c r="D275" s="127">
        <v>26302</v>
      </c>
      <c r="E275" s="126" t="s">
        <v>58</v>
      </c>
      <c r="F275" s="126" t="s">
        <v>72</v>
      </c>
      <c r="G275" s="128" t="s">
        <v>31</v>
      </c>
    </row>
    <row r="276" spans="2:7" x14ac:dyDescent="0.2">
      <c r="B276" s="111">
        <v>241</v>
      </c>
      <c r="C276" s="123" t="s">
        <v>134</v>
      </c>
      <c r="D276" s="124">
        <v>26305</v>
      </c>
      <c r="E276" s="123" t="s">
        <v>54</v>
      </c>
      <c r="F276" s="123" t="s">
        <v>55</v>
      </c>
      <c r="G276" s="125" t="s">
        <v>61</v>
      </c>
    </row>
    <row r="277" spans="2:7" x14ac:dyDescent="0.2">
      <c r="B277" s="112">
        <v>242</v>
      </c>
      <c r="C277" s="126" t="s">
        <v>84</v>
      </c>
      <c r="D277" s="127">
        <v>26317</v>
      </c>
      <c r="E277" s="126" t="s">
        <v>58</v>
      </c>
      <c r="F277" s="126" t="s">
        <v>55</v>
      </c>
      <c r="G277" s="128" t="s">
        <v>79</v>
      </c>
    </row>
    <row r="278" spans="2:7" x14ac:dyDescent="0.2">
      <c r="B278" s="111">
        <v>243</v>
      </c>
      <c r="C278" s="123" t="s">
        <v>172</v>
      </c>
      <c r="D278" s="124">
        <v>26317</v>
      </c>
      <c r="E278" s="123" t="s">
        <v>58</v>
      </c>
      <c r="F278" s="123" t="s">
        <v>55</v>
      </c>
      <c r="G278" s="125" t="s">
        <v>79</v>
      </c>
    </row>
    <row r="279" spans="2:7" x14ac:dyDescent="0.2">
      <c r="B279" s="112">
        <v>244</v>
      </c>
      <c r="C279" s="126" t="s">
        <v>123</v>
      </c>
      <c r="D279" s="127">
        <v>26323</v>
      </c>
      <c r="E279" s="126" t="s">
        <v>58</v>
      </c>
      <c r="F279" s="126" t="s">
        <v>55</v>
      </c>
      <c r="G279" s="128" t="s">
        <v>31</v>
      </c>
    </row>
    <row r="280" spans="2:7" x14ac:dyDescent="0.2">
      <c r="B280" s="111">
        <v>245</v>
      </c>
      <c r="C280" s="123" t="s">
        <v>173</v>
      </c>
      <c r="D280" s="124">
        <v>26323</v>
      </c>
      <c r="E280" s="123" t="s">
        <v>58</v>
      </c>
      <c r="F280" s="123" t="s">
        <v>55</v>
      </c>
      <c r="G280" s="125" t="s">
        <v>31</v>
      </c>
    </row>
    <row r="281" spans="2:7" x14ac:dyDescent="0.2">
      <c r="B281" s="112">
        <v>246</v>
      </c>
      <c r="C281" s="126" t="s">
        <v>64</v>
      </c>
      <c r="D281" s="127">
        <v>26323</v>
      </c>
      <c r="E281" s="126" t="s">
        <v>54</v>
      </c>
      <c r="F281" s="126" t="s">
        <v>55</v>
      </c>
      <c r="G281" s="128" t="s">
        <v>31</v>
      </c>
    </row>
    <row r="282" spans="2:7" x14ac:dyDescent="0.2">
      <c r="B282" s="111">
        <v>247</v>
      </c>
      <c r="C282" s="123" t="s">
        <v>118</v>
      </c>
      <c r="D282" s="124">
        <v>26326</v>
      </c>
      <c r="E282" s="123" t="s">
        <v>54</v>
      </c>
      <c r="F282" s="123" t="s">
        <v>65</v>
      </c>
      <c r="G282" s="125" t="s">
        <v>30</v>
      </c>
    </row>
    <row r="283" spans="2:7" x14ac:dyDescent="0.2">
      <c r="B283" s="112">
        <v>248</v>
      </c>
      <c r="C283" s="126" t="s">
        <v>109</v>
      </c>
      <c r="D283" s="127">
        <v>26326</v>
      </c>
      <c r="E283" s="126" t="s">
        <v>54</v>
      </c>
      <c r="F283" s="126" t="s">
        <v>55</v>
      </c>
      <c r="G283" s="128" t="s">
        <v>31</v>
      </c>
    </row>
    <row r="284" spans="2:7" x14ac:dyDescent="0.2">
      <c r="B284" s="111">
        <v>249</v>
      </c>
      <c r="C284" s="123" t="s">
        <v>174</v>
      </c>
      <c r="D284" s="124">
        <v>26326</v>
      </c>
      <c r="E284" s="123" t="s">
        <v>54</v>
      </c>
      <c r="F284" s="123" t="s">
        <v>55</v>
      </c>
      <c r="G284" s="125" t="s">
        <v>31</v>
      </c>
    </row>
    <row r="285" spans="2:7" x14ac:dyDescent="0.2">
      <c r="B285" s="112">
        <v>250</v>
      </c>
      <c r="C285" s="126" t="s">
        <v>94</v>
      </c>
      <c r="D285" s="127">
        <v>26341</v>
      </c>
      <c r="E285" s="126" t="s">
        <v>58</v>
      </c>
      <c r="F285" s="126" t="s">
        <v>55</v>
      </c>
      <c r="G285" s="128" t="s">
        <v>120</v>
      </c>
    </row>
    <row r="286" spans="2:7" x14ac:dyDescent="0.2">
      <c r="B286" s="111">
        <v>251</v>
      </c>
      <c r="C286" s="123" t="s">
        <v>175</v>
      </c>
      <c r="D286" s="124">
        <v>26341</v>
      </c>
      <c r="E286" s="123" t="s">
        <v>58</v>
      </c>
      <c r="F286" s="123" t="s">
        <v>55</v>
      </c>
      <c r="G286" s="125" t="s">
        <v>120</v>
      </c>
    </row>
    <row r="287" spans="2:7" x14ac:dyDescent="0.2">
      <c r="B287" s="112">
        <v>252</v>
      </c>
      <c r="C287" s="126" t="s">
        <v>128</v>
      </c>
      <c r="D287" s="127">
        <v>26341</v>
      </c>
      <c r="E287" s="126" t="s">
        <v>58</v>
      </c>
      <c r="F287" s="126" t="s">
        <v>72</v>
      </c>
      <c r="G287" s="128" t="s">
        <v>81</v>
      </c>
    </row>
    <row r="288" spans="2:7" x14ac:dyDescent="0.2">
      <c r="B288" s="111">
        <v>253</v>
      </c>
      <c r="C288" s="123" t="s">
        <v>164</v>
      </c>
      <c r="D288" s="124">
        <v>26347</v>
      </c>
      <c r="E288" s="123" t="s">
        <v>54</v>
      </c>
      <c r="F288" s="123" t="s">
        <v>72</v>
      </c>
      <c r="G288" s="125" t="s">
        <v>56</v>
      </c>
    </row>
    <row r="289" spans="2:7" x14ac:dyDescent="0.2">
      <c r="B289" s="112">
        <v>254</v>
      </c>
      <c r="C289" s="126" t="s">
        <v>176</v>
      </c>
      <c r="D289" s="127">
        <v>26347</v>
      </c>
      <c r="E289" s="126" t="s">
        <v>54</v>
      </c>
      <c r="F289" s="126" t="s">
        <v>72</v>
      </c>
      <c r="G289" s="128" t="s">
        <v>56</v>
      </c>
    </row>
    <row r="290" spans="2:7" x14ac:dyDescent="0.2">
      <c r="B290" s="111">
        <v>255</v>
      </c>
      <c r="C290" s="123" t="s">
        <v>177</v>
      </c>
      <c r="D290" s="124">
        <v>26356</v>
      </c>
      <c r="E290" s="123" t="s">
        <v>54</v>
      </c>
      <c r="F290" s="123" t="s">
        <v>55</v>
      </c>
      <c r="G290" s="125" t="s">
        <v>86</v>
      </c>
    </row>
    <row r="291" spans="2:7" x14ac:dyDescent="0.2">
      <c r="B291" s="112">
        <v>256</v>
      </c>
      <c r="C291" s="126" t="s">
        <v>178</v>
      </c>
      <c r="D291" s="127">
        <v>26359</v>
      </c>
      <c r="E291" s="126" t="s">
        <v>58</v>
      </c>
      <c r="F291" s="126" t="s">
        <v>55</v>
      </c>
      <c r="G291" s="128" t="s">
        <v>31</v>
      </c>
    </row>
    <row r="292" spans="2:7" x14ac:dyDescent="0.2">
      <c r="B292" s="111">
        <v>257</v>
      </c>
      <c r="C292" s="123" t="s">
        <v>113</v>
      </c>
      <c r="D292" s="124">
        <v>26359</v>
      </c>
      <c r="E292" s="123" t="s">
        <v>58</v>
      </c>
      <c r="F292" s="123" t="s">
        <v>55</v>
      </c>
      <c r="G292" s="125" t="s">
        <v>31</v>
      </c>
    </row>
    <row r="293" spans="2:7" x14ac:dyDescent="0.2">
      <c r="B293" s="112">
        <v>258</v>
      </c>
      <c r="C293" s="126" t="s">
        <v>177</v>
      </c>
      <c r="D293" s="127">
        <v>26386</v>
      </c>
      <c r="E293" s="126" t="s">
        <v>54</v>
      </c>
      <c r="F293" s="126" t="s">
        <v>55</v>
      </c>
      <c r="G293" s="128" t="s">
        <v>93</v>
      </c>
    </row>
    <row r="294" spans="2:7" x14ac:dyDescent="0.2">
      <c r="B294" s="111">
        <v>259</v>
      </c>
      <c r="C294" s="123" t="s">
        <v>144</v>
      </c>
      <c r="D294" s="124">
        <v>26386</v>
      </c>
      <c r="E294" s="123" t="s">
        <v>54</v>
      </c>
      <c r="F294" s="123" t="s">
        <v>55</v>
      </c>
      <c r="G294" s="125" t="s">
        <v>31</v>
      </c>
    </row>
    <row r="295" spans="2:7" x14ac:dyDescent="0.2">
      <c r="B295" s="112">
        <v>260</v>
      </c>
      <c r="C295" s="126" t="s">
        <v>128</v>
      </c>
      <c r="D295" s="127">
        <v>26389</v>
      </c>
      <c r="E295" s="126" t="s">
        <v>58</v>
      </c>
      <c r="F295" s="126" t="s">
        <v>55</v>
      </c>
      <c r="G295" s="128" t="s">
        <v>32</v>
      </c>
    </row>
    <row r="296" spans="2:7" x14ac:dyDescent="0.2">
      <c r="B296" s="111">
        <v>261</v>
      </c>
      <c r="C296" s="123" t="s">
        <v>59</v>
      </c>
      <c r="D296" s="124">
        <v>26401</v>
      </c>
      <c r="E296" s="123" t="s">
        <v>58</v>
      </c>
      <c r="F296" s="123" t="s">
        <v>55</v>
      </c>
      <c r="G296" s="125" t="s">
        <v>56</v>
      </c>
    </row>
    <row r="297" spans="2:7" x14ac:dyDescent="0.2">
      <c r="B297" s="112">
        <v>262</v>
      </c>
      <c r="C297" s="126" t="s">
        <v>179</v>
      </c>
      <c r="D297" s="127">
        <v>26401</v>
      </c>
      <c r="E297" s="126" t="s">
        <v>58</v>
      </c>
      <c r="F297" s="126" t="s">
        <v>55</v>
      </c>
      <c r="G297" s="128" t="s">
        <v>56</v>
      </c>
    </row>
    <row r="298" spans="2:7" x14ac:dyDescent="0.2">
      <c r="B298" s="111">
        <v>263</v>
      </c>
      <c r="C298" s="123" t="s">
        <v>124</v>
      </c>
      <c r="D298" s="124">
        <v>26413</v>
      </c>
      <c r="E298" s="123" t="s">
        <v>58</v>
      </c>
      <c r="F298" s="123" t="s">
        <v>55</v>
      </c>
      <c r="G298" s="125" t="s">
        <v>31</v>
      </c>
    </row>
    <row r="299" spans="2:7" x14ac:dyDescent="0.2">
      <c r="B299" s="112">
        <v>264</v>
      </c>
      <c r="C299" s="126" t="s">
        <v>157</v>
      </c>
      <c r="D299" s="127">
        <v>26416</v>
      </c>
      <c r="E299" s="126" t="s">
        <v>54</v>
      </c>
      <c r="F299" s="126" t="s">
        <v>72</v>
      </c>
      <c r="G299" s="128" t="s">
        <v>32</v>
      </c>
    </row>
    <row r="300" spans="2:7" x14ac:dyDescent="0.2">
      <c r="B300" s="111">
        <v>265</v>
      </c>
      <c r="C300" s="123" t="s">
        <v>105</v>
      </c>
      <c r="D300" s="124">
        <v>26425</v>
      </c>
      <c r="E300" s="123" t="s">
        <v>58</v>
      </c>
      <c r="F300" s="123" t="s">
        <v>55</v>
      </c>
      <c r="G300" s="125" t="s">
        <v>30</v>
      </c>
    </row>
    <row r="301" spans="2:7" x14ac:dyDescent="0.2">
      <c r="B301" s="112">
        <v>266</v>
      </c>
      <c r="C301" s="126" t="s">
        <v>180</v>
      </c>
      <c r="D301" s="127">
        <v>26428</v>
      </c>
      <c r="E301" s="126" t="s">
        <v>58</v>
      </c>
      <c r="F301" s="126" t="s">
        <v>55</v>
      </c>
      <c r="G301" s="128" t="s">
        <v>30</v>
      </c>
    </row>
    <row r="302" spans="2:7" x14ac:dyDescent="0.2">
      <c r="B302" s="111">
        <v>267</v>
      </c>
      <c r="C302" s="123" t="s">
        <v>67</v>
      </c>
      <c r="D302" s="124">
        <v>26446</v>
      </c>
      <c r="E302" s="123" t="s">
        <v>58</v>
      </c>
      <c r="F302" s="123" t="s">
        <v>55</v>
      </c>
      <c r="G302" s="125" t="s">
        <v>31</v>
      </c>
    </row>
    <row r="303" spans="2:7" x14ac:dyDescent="0.2">
      <c r="B303" s="112">
        <v>268</v>
      </c>
      <c r="C303" s="126" t="s">
        <v>181</v>
      </c>
      <c r="D303" s="127">
        <v>26446</v>
      </c>
      <c r="E303" s="126" t="s">
        <v>58</v>
      </c>
      <c r="F303" s="126" t="s">
        <v>55</v>
      </c>
      <c r="G303" s="128" t="s">
        <v>31</v>
      </c>
    </row>
    <row r="304" spans="2:7" x14ac:dyDescent="0.2">
      <c r="B304" s="111">
        <v>269</v>
      </c>
      <c r="C304" s="123" t="s">
        <v>157</v>
      </c>
      <c r="D304" s="124">
        <v>26458</v>
      </c>
      <c r="E304" s="123" t="s">
        <v>54</v>
      </c>
      <c r="F304" s="123" t="s">
        <v>55</v>
      </c>
      <c r="G304" s="125" t="s">
        <v>31</v>
      </c>
    </row>
    <row r="305" spans="2:7" x14ac:dyDescent="0.2">
      <c r="B305" s="112">
        <v>270</v>
      </c>
      <c r="C305" s="126" t="s">
        <v>182</v>
      </c>
      <c r="D305" s="127">
        <v>26458</v>
      </c>
      <c r="E305" s="126" t="s">
        <v>54</v>
      </c>
      <c r="F305" s="126" t="s">
        <v>55</v>
      </c>
      <c r="G305" s="128" t="s">
        <v>31</v>
      </c>
    </row>
    <row r="306" spans="2:7" x14ac:dyDescent="0.2">
      <c r="B306" s="111">
        <v>271</v>
      </c>
      <c r="C306" s="123" t="s">
        <v>102</v>
      </c>
      <c r="D306" s="124">
        <v>26458</v>
      </c>
      <c r="E306" s="123" t="s">
        <v>58</v>
      </c>
      <c r="F306" s="123" t="s">
        <v>55</v>
      </c>
      <c r="G306" s="125" t="s">
        <v>120</v>
      </c>
    </row>
    <row r="307" spans="2:7" x14ac:dyDescent="0.2">
      <c r="B307" s="112">
        <v>272</v>
      </c>
      <c r="C307" s="126" t="s">
        <v>125</v>
      </c>
      <c r="D307" s="127">
        <v>26461</v>
      </c>
      <c r="E307" s="126" t="s">
        <v>58</v>
      </c>
      <c r="F307" s="126" t="s">
        <v>66</v>
      </c>
      <c r="G307" s="128" t="s">
        <v>30</v>
      </c>
    </row>
    <row r="308" spans="2:7" x14ac:dyDescent="0.2">
      <c r="B308" s="111">
        <v>273</v>
      </c>
      <c r="C308" s="123" t="s">
        <v>77</v>
      </c>
      <c r="D308" s="124">
        <v>26461</v>
      </c>
      <c r="E308" s="123" t="s">
        <v>58</v>
      </c>
      <c r="F308" s="123" t="s">
        <v>72</v>
      </c>
      <c r="G308" s="125" t="s">
        <v>81</v>
      </c>
    </row>
    <row r="309" spans="2:7" x14ac:dyDescent="0.2">
      <c r="B309" s="112">
        <v>274</v>
      </c>
      <c r="C309" s="126" t="s">
        <v>85</v>
      </c>
      <c r="D309" s="127">
        <v>26461</v>
      </c>
      <c r="E309" s="126" t="s">
        <v>58</v>
      </c>
      <c r="F309" s="126" t="s">
        <v>55</v>
      </c>
      <c r="G309" s="128" t="s">
        <v>61</v>
      </c>
    </row>
    <row r="310" spans="2:7" x14ac:dyDescent="0.2">
      <c r="B310" s="111">
        <v>275</v>
      </c>
      <c r="C310" s="123" t="s">
        <v>69</v>
      </c>
      <c r="D310" s="124">
        <v>26464</v>
      </c>
      <c r="E310" s="123" t="s">
        <v>54</v>
      </c>
      <c r="F310" s="123" t="s">
        <v>55</v>
      </c>
      <c r="G310" s="125" t="s">
        <v>31</v>
      </c>
    </row>
    <row r="311" spans="2:7" x14ac:dyDescent="0.2">
      <c r="B311" s="112">
        <v>276</v>
      </c>
      <c r="C311" s="126" t="s">
        <v>183</v>
      </c>
      <c r="D311" s="127">
        <v>26470</v>
      </c>
      <c r="E311" s="126" t="s">
        <v>58</v>
      </c>
      <c r="F311" s="126" t="s">
        <v>72</v>
      </c>
      <c r="G311" s="128" t="s">
        <v>81</v>
      </c>
    </row>
    <row r="312" spans="2:7" x14ac:dyDescent="0.2">
      <c r="B312" s="111">
        <v>277</v>
      </c>
      <c r="C312" s="123" t="s">
        <v>184</v>
      </c>
      <c r="D312" s="124">
        <v>26473</v>
      </c>
      <c r="E312" s="123" t="s">
        <v>58</v>
      </c>
      <c r="F312" s="123" t="s">
        <v>55</v>
      </c>
      <c r="G312" s="125" t="s">
        <v>120</v>
      </c>
    </row>
    <row r="313" spans="2:7" x14ac:dyDescent="0.2">
      <c r="B313" s="112">
        <v>278</v>
      </c>
      <c r="C313" s="126" t="s">
        <v>185</v>
      </c>
      <c r="D313" s="127">
        <v>26473</v>
      </c>
      <c r="E313" s="126" t="s">
        <v>58</v>
      </c>
      <c r="F313" s="126" t="s">
        <v>55</v>
      </c>
      <c r="G313" s="128" t="s">
        <v>120</v>
      </c>
    </row>
    <row r="314" spans="2:7" x14ac:dyDescent="0.2">
      <c r="B314" s="111">
        <v>279</v>
      </c>
      <c r="C314" s="123" t="s">
        <v>67</v>
      </c>
      <c r="D314" s="124">
        <v>26473</v>
      </c>
      <c r="E314" s="123" t="s">
        <v>58</v>
      </c>
      <c r="F314" s="123" t="s">
        <v>55</v>
      </c>
      <c r="G314" s="125" t="s">
        <v>32</v>
      </c>
    </row>
    <row r="315" spans="2:7" x14ac:dyDescent="0.2">
      <c r="B315" s="112">
        <v>280</v>
      </c>
      <c r="C315" s="126" t="s">
        <v>69</v>
      </c>
      <c r="D315" s="127">
        <v>26485</v>
      </c>
      <c r="E315" s="126" t="s">
        <v>54</v>
      </c>
      <c r="F315" s="126" t="s">
        <v>65</v>
      </c>
      <c r="G315" s="128" t="s">
        <v>31</v>
      </c>
    </row>
    <row r="316" spans="2:7" x14ac:dyDescent="0.2">
      <c r="B316" s="111">
        <v>281</v>
      </c>
      <c r="C316" s="123" t="s">
        <v>141</v>
      </c>
      <c r="D316" s="124">
        <v>26491</v>
      </c>
      <c r="E316" s="123" t="s">
        <v>58</v>
      </c>
      <c r="F316" s="123" t="s">
        <v>66</v>
      </c>
      <c r="G316" s="125" t="s">
        <v>31</v>
      </c>
    </row>
    <row r="317" spans="2:7" x14ac:dyDescent="0.2">
      <c r="B317" s="112">
        <v>282</v>
      </c>
      <c r="C317" s="126" t="s">
        <v>76</v>
      </c>
      <c r="D317" s="127">
        <v>26491</v>
      </c>
      <c r="E317" s="126" t="s">
        <v>54</v>
      </c>
      <c r="F317" s="126" t="s">
        <v>55</v>
      </c>
      <c r="G317" s="128" t="s">
        <v>32</v>
      </c>
    </row>
    <row r="318" spans="2:7" x14ac:dyDescent="0.2">
      <c r="B318" s="111">
        <v>283</v>
      </c>
      <c r="C318" s="123" t="s">
        <v>132</v>
      </c>
      <c r="D318" s="124">
        <v>26494</v>
      </c>
      <c r="E318" s="123" t="s">
        <v>58</v>
      </c>
      <c r="F318" s="123" t="s">
        <v>55</v>
      </c>
      <c r="G318" s="125" t="s">
        <v>61</v>
      </c>
    </row>
    <row r="319" spans="2:7" x14ac:dyDescent="0.2">
      <c r="B319" s="112">
        <v>284</v>
      </c>
      <c r="C319" s="126" t="s">
        <v>186</v>
      </c>
      <c r="D319" s="127">
        <v>26494</v>
      </c>
      <c r="E319" s="126" t="s">
        <v>54</v>
      </c>
      <c r="F319" s="126" t="s">
        <v>55</v>
      </c>
      <c r="G319" s="128" t="s">
        <v>61</v>
      </c>
    </row>
    <row r="320" spans="2:7" x14ac:dyDescent="0.2">
      <c r="B320" s="111">
        <v>285</v>
      </c>
      <c r="C320" s="123" t="s">
        <v>116</v>
      </c>
      <c r="D320" s="124">
        <v>26509</v>
      </c>
      <c r="E320" s="123" t="s">
        <v>54</v>
      </c>
      <c r="F320" s="123" t="s">
        <v>72</v>
      </c>
      <c r="G320" s="125" t="s">
        <v>81</v>
      </c>
    </row>
    <row r="321" spans="2:7" x14ac:dyDescent="0.2">
      <c r="B321" s="112">
        <v>286</v>
      </c>
      <c r="C321" s="126" t="s">
        <v>102</v>
      </c>
      <c r="D321" s="127">
        <v>26518</v>
      </c>
      <c r="E321" s="126" t="s">
        <v>58</v>
      </c>
      <c r="F321" s="126" t="s">
        <v>55</v>
      </c>
      <c r="G321" s="128" t="s">
        <v>93</v>
      </c>
    </row>
    <row r="322" spans="2:7" x14ac:dyDescent="0.2">
      <c r="B322" s="111">
        <v>287</v>
      </c>
      <c r="C322" s="123" t="s">
        <v>111</v>
      </c>
      <c r="D322" s="124">
        <v>26518</v>
      </c>
      <c r="E322" s="123" t="s">
        <v>54</v>
      </c>
      <c r="F322" s="123" t="s">
        <v>55</v>
      </c>
      <c r="G322" s="125" t="s">
        <v>32</v>
      </c>
    </row>
    <row r="323" spans="2:7" x14ac:dyDescent="0.2">
      <c r="B323" s="112">
        <v>288</v>
      </c>
      <c r="C323" s="126" t="s">
        <v>187</v>
      </c>
      <c r="D323" s="127">
        <v>26518</v>
      </c>
      <c r="E323" s="126" t="s">
        <v>54</v>
      </c>
      <c r="F323" s="126" t="s">
        <v>55</v>
      </c>
      <c r="G323" s="128" t="s">
        <v>32</v>
      </c>
    </row>
    <row r="324" spans="2:7" x14ac:dyDescent="0.2">
      <c r="B324" s="111">
        <v>289</v>
      </c>
      <c r="C324" s="123" t="s">
        <v>124</v>
      </c>
      <c r="D324" s="124">
        <v>26518</v>
      </c>
      <c r="E324" s="123" t="s">
        <v>58</v>
      </c>
      <c r="F324" s="123" t="s">
        <v>72</v>
      </c>
      <c r="G324" s="125" t="s">
        <v>188</v>
      </c>
    </row>
    <row r="325" spans="2:7" x14ac:dyDescent="0.2">
      <c r="B325" s="112">
        <v>290</v>
      </c>
      <c r="C325" s="126" t="s">
        <v>60</v>
      </c>
      <c r="D325" s="127">
        <v>26530</v>
      </c>
      <c r="E325" s="126" t="s">
        <v>54</v>
      </c>
      <c r="F325" s="126" t="s">
        <v>65</v>
      </c>
      <c r="G325" s="128" t="s">
        <v>31</v>
      </c>
    </row>
    <row r="326" spans="2:7" x14ac:dyDescent="0.2">
      <c r="B326" s="111">
        <v>291</v>
      </c>
      <c r="C326" s="123" t="s">
        <v>77</v>
      </c>
      <c r="D326" s="124">
        <v>26530</v>
      </c>
      <c r="E326" s="123" t="s">
        <v>58</v>
      </c>
      <c r="F326" s="123" t="s">
        <v>55</v>
      </c>
      <c r="G326" s="125" t="s">
        <v>81</v>
      </c>
    </row>
    <row r="327" spans="2:7" x14ac:dyDescent="0.2">
      <c r="B327" s="112">
        <v>292</v>
      </c>
      <c r="C327" s="126" t="s">
        <v>94</v>
      </c>
      <c r="D327" s="127">
        <v>26554</v>
      </c>
      <c r="E327" s="126" t="s">
        <v>58</v>
      </c>
      <c r="F327" s="126" t="s">
        <v>55</v>
      </c>
      <c r="G327" s="128" t="s">
        <v>32</v>
      </c>
    </row>
    <row r="328" spans="2:7" x14ac:dyDescent="0.2">
      <c r="B328" s="111">
        <v>293</v>
      </c>
      <c r="C328" s="123" t="s">
        <v>78</v>
      </c>
      <c r="D328" s="124">
        <v>26554</v>
      </c>
      <c r="E328" s="123" t="s">
        <v>58</v>
      </c>
      <c r="F328" s="123" t="s">
        <v>55</v>
      </c>
      <c r="G328" s="125" t="s">
        <v>31</v>
      </c>
    </row>
    <row r="329" spans="2:7" x14ac:dyDescent="0.2">
      <c r="B329" s="112">
        <v>294</v>
      </c>
      <c r="C329" s="126" t="s">
        <v>106</v>
      </c>
      <c r="D329" s="127">
        <v>26569</v>
      </c>
      <c r="E329" s="126" t="s">
        <v>54</v>
      </c>
      <c r="F329" s="126" t="s">
        <v>55</v>
      </c>
      <c r="G329" s="128" t="s">
        <v>81</v>
      </c>
    </row>
    <row r="330" spans="2:7" x14ac:dyDescent="0.2">
      <c r="B330" s="111">
        <v>295</v>
      </c>
      <c r="C330" s="123" t="s">
        <v>97</v>
      </c>
      <c r="D330" s="124">
        <v>26572</v>
      </c>
      <c r="E330" s="123" t="s">
        <v>58</v>
      </c>
      <c r="F330" s="123" t="s">
        <v>55</v>
      </c>
      <c r="G330" s="125" t="s">
        <v>30</v>
      </c>
    </row>
    <row r="331" spans="2:7" x14ac:dyDescent="0.2">
      <c r="B331" s="112">
        <v>296</v>
      </c>
      <c r="C331" s="126" t="s">
        <v>83</v>
      </c>
      <c r="D331" s="127">
        <v>26587</v>
      </c>
      <c r="E331" s="126" t="s">
        <v>58</v>
      </c>
      <c r="F331" s="126" t="s">
        <v>55</v>
      </c>
      <c r="G331" s="128" t="s">
        <v>31</v>
      </c>
    </row>
    <row r="332" spans="2:7" x14ac:dyDescent="0.2">
      <c r="B332" s="111">
        <v>297</v>
      </c>
      <c r="C332" s="123" t="s">
        <v>73</v>
      </c>
      <c r="D332" s="124">
        <v>26596</v>
      </c>
      <c r="E332" s="123" t="s">
        <v>58</v>
      </c>
      <c r="F332" s="123" t="s">
        <v>55</v>
      </c>
      <c r="G332" s="125" t="s">
        <v>31</v>
      </c>
    </row>
    <row r="333" spans="2:7" x14ac:dyDescent="0.2">
      <c r="B333" s="112">
        <v>298</v>
      </c>
      <c r="C333" s="126" t="s">
        <v>59</v>
      </c>
      <c r="D333" s="127">
        <v>26596</v>
      </c>
      <c r="E333" s="126" t="s">
        <v>58</v>
      </c>
      <c r="F333" s="126" t="s">
        <v>55</v>
      </c>
      <c r="G333" s="128" t="s">
        <v>31</v>
      </c>
    </row>
    <row r="334" spans="2:7" x14ac:dyDescent="0.2">
      <c r="B334" s="111">
        <v>299</v>
      </c>
      <c r="C334" s="123" t="s">
        <v>189</v>
      </c>
      <c r="D334" s="124">
        <v>26596</v>
      </c>
      <c r="E334" s="123" t="s">
        <v>58</v>
      </c>
      <c r="F334" s="123" t="s">
        <v>55</v>
      </c>
      <c r="G334" s="125" t="s">
        <v>31</v>
      </c>
    </row>
    <row r="335" spans="2:7" x14ac:dyDescent="0.2">
      <c r="B335" s="112">
        <v>300</v>
      </c>
      <c r="C335" s="126" t="s">
        <v>97</v>
      </c>
      <c r="D335" s="127">
        <v>26602</v>
      </c>
      <c r="E335" s="126" t="s">
        <v>58</v>
      </c>
      <c r="F335" s="126" t="s">
        <v>55</v>
      </c>
      <c r="G335" s="128" t="s">
        <v>137</v>
      </c>
    </row>
    <row r="336" spans="2:7" x14ac:dyDescent="0.2">
      <c r="B336" s="111">
        <v>301</v>
      </c>
      <c r="C336" s="123" t="s">
        <v>111</v>
      </c>
      <c r="D336" s="124">
        <v>26605</v>
      </c>
      <c r="E336" s="123" t="s">
        <v>54</v>
      </c>
      <c r="F336" s="123" t="s">
        <v>65</v>
      </c>
      <c r="G336" s="125" t="s">
        <v>61</v>
      </c>
    </row>
    <row r="337" spans="2:7" x14ac:dyDescent="0.2">
      <c r="B337" s="112">
        <v>302</v>
      </c>
      <c r="C337" s="126" t="s">
        <v>117</v>
      </c>
      <c r="D337" s="127">
        <v>26605</v>
      </c>
      <c r="E337" s="126" t="s">
        <v>58</v>
      </c>
      <c r="F337" s="126" t="s">
        <v>55</v>
      </c>
      <c r="G337" s="128" t="s">
        <v>61</v>
      </c>
    </row>
    <row r="338" spans="2:7" x14ac:dyDescent="0.2">
      <c r="B338" s="111">
        <v>303</v>
      </c>
      <c r="C338" s="123" t="s">
        <v>78</v>
      </c>
      <c r="D338" s="124">
        <v>26611</v>
      </c>
      <c r="E338" s="123" t="s">
        <v>58</v>
      </c>
      <c r="F338" s="123" t="s">
        <v>55</v>
      </c>
      <c r="G338" s="125" t="s">
        <v>93</v>
      </c>
    </row>
    <row r="339" spans="2:7" x14ac:dyDescent="0.2">
      <c r="B339" s="112">
        <v>304</v>
      </c>
      <c r="C339" s="126" t="s">
        <v>85</v>
      </c>
      <c r="D339" s="127">
        <v>26620</v>
      </c>
      <c r="E339" s="126" t="s">
        <v>58</v>
      </c>
      <c r="F339" s="126" t="s">
        <v>55</v>
      </c>
      <c r="G339" s="128" t="s">
        <v>31</v>
      </c>
    </row>
    <row r="340" spans="2:7" x14ac:dyDescent="0.2">
      <c r="B340" s="111">
        <v>305</v>
      </c>
      <c r="C340" s="123" t="s">
        <v>109</v>
      </c>
      <c r="D340" s="124">
        <v>26632</v>
      </c>
      <c r="E340" s="123" t="s">
        <v>54</v>
      </c>
      <c r="F340" s="123" t="s">
        <v>72</v>
      </c>
      <c r="G340" s="125" t="s">
        <v>56</v>
      </c>
    </row>
    <row r="341" spans="2:7" x14ac:dyDescent="0.2">
      <c r="B341" s="112">
        <v>306</v>
      </c>
      <c r="C341" s="126" t="s">
        <v>190</v>
      </c>
      <c r="D341" s="127">
        <v>26641</v>
      </c>
      <c r="E341" s="126" t="s">
        <v>58</v>
      </c>
      <c r="F341" s="126" t="s">
        <v>55</v>
      </c>
      <c r="G341" s="128" t="s">
        <v>31</v>
      </c>
    </row>
    <row r="342" spans="2:7" x14ac:dyDescent="0.2">
      <c r="B342" s="111">
        <v>307</v>
      </c>
      <c r="C342" s="123" t="s">
        <v>191</v>
      </c>
      <c r="D342" s="124">
        <v>26641</v>
      </c>
      <c r="E342" s="123" t="s">
        <v>58</v>
      </c>
      <c r="F342" s="123" t="s">
        <v>55</v>
      </c>
      <c r="G342" s="125" t="s">
        <v>31</v>
      </c>
    </row>
    <row r="343" spans="2:7" x14ac:dyDescent="0.2">
      <c r="B343" s="112">
        <v>308</v>
      </c>
      <c r="C343" s="126" t="s">
        <v>97</v>
      </c>
      <c r="D343" s="127">
        <v>26641</v>
      </c>
      <c r="E343" s="126" t="s">
        <v>58</v>
      </c>
      <c r="F343" s="126" t="s">
        <v>66</v>
      </c>
      <c r="G343" s="128" t="s">
        <v>31</v>
      </c>
    </row>
    <row r="344" spans="2:7" x14ac:dyDescent="0.2">
      <c r="B344" s="111">
        <v>309</v>
      </c>
      <c r="C344" s="123" t="s">
        <v>192</v>
      </c>
      <c r="D344" s="124">
        <v>26641</v>
      </c>
      <c r="E344" s="123" t="s">
        <v>58</v>
      </c>
      <c r="F344" s="123" t="s">
        <v>66</v>
      </c>
      <c r="G344" s="125" t="s">
        <v>31</v>
      </c>
    </row>
    <row r="345" spans="2:7" x14ac:dyDescent="0.2">
      <c r="B345" s="112">
        <v>310</v>
      </c>
      <c r="C345" s="126" t="s">
        <v>92</v>
      </c>
      <c r="D345" s="127">
        <v>26650</v>
      </c>
      <c r="E345" s="126" t="s">
        <v>58</v>
      </c>
      <c r="F345" s="126" t="s">
        <v>55</v>
      </c>
      <c r="G345" s="128" t="s">
        <v>63</v>
      </c>
    </row>
    <row r="346" spans="2:7" x14ac:dyDescent="0.2">
      <c r="B346" s="111">
        <v>311</v>
      </c>
      <c r="C346" s="123" t="s">
        <v>70</v>
      </c>
      <c r="D346" s="124">
        <v>26662</v>
      </c>
      <c r="E346" s="123" t="s">
        <v>58</v>
      </c>
      <c r="F346" s="123" t="s">
        <v>66</v>
      </c>
      <c r="G346" s="125" t="s">
        <v>32</v>
      </c>
    </row>
    <row r="347" spans="2:7" x14ac:dyDescent="0.2">
      <c r="B347" s="112">
        <v>312</v>
      </c>
      <c r="C347" s="126" t="s">
        <v>83</v>
      </c>
      <c r="D347" s="127">
        <v>26674</v>
      </c>
      <c r="E347" s="126" t="s">
        <v>58</v>
      </c>
      <c r="F347" s="126" t="s">
        <v>55</v>
      </c>
      <c r="G347" s="128" t="s">
        <v>61</v>
      </c>
    </row>
    <row r="348" spans="2:7" x14ac:dyDescent="0.2">
      <c r="B348" s="111">
        <v>313</v>
      </c>
      <c r="C348" s="123" t="s">
        <v>78</v>
      </c>
      <c r="D348" s="124">
        <v>26689</v>
      </c>
      <c r="E348" s="123" t="s">
        <v>58</v>
      </c>
      <c r="F348" s="123" t="s">
        <v>55</v>
      </c>
      <c r="G348" s="125" t="s">
        <v>63</v>
      </c>
    </row>
    <row r="349" spans="2:7" x14ac:dyDescent="0.2">
      <c r="B349" s="112">
        <v>314</v>
      </c>
      <c r="C349" s="126" t="s">
        <v>140</v>
      </c>
      <c r="D349" s="127">
        <v>26728</v>
      </c>
      <c r="E349" s="126" t="s">
        <v>54</v>
      </c>
      <c r="F349" s="126" t="s">
        <v>55</v>
      </c>
      <c r="G349" s="128" t="s">
        <v>31</v>
      </c>
    </row>
    <row r="350" spans="2:7" x14ac:dyDescent="0.2">
      <c r="B350" s="111">
        <v>315</v>
      </c>
      <c r="C350" s="123" t="s">
        <v>118</v>
      </c>
      <c r="D350" s="124">
        <v>26752</v>
      </c>
      <c r="E350" s="123" t="s">
        <v>54</v>
      </c>
      <c r="F350" s="123" t="s">
        <v>55</v>
      </c>
      <c r="G350" s="125" t="s">
        <v>31</v>
      </c>
    </row>
    <row r="351" spans="2:7" x14ac:dyDescent="0.2">
      <c r="B351" s="112">
        <v>316</v>
      </c>
      <c r="C351" s="126" t="s">
        <v>109</v>
      </c>
      <c r="D351" s="127">
        <v>26773</v>
      </c>
      <c r="E351" s="126" t="s">
        <v>54</v>
      </c>
      <c r="F351" s="126" t="s">
        <v>55</v>
      </c>
      <c r="G351" s="128" t="s">
        <v>31</v>
      </c>
    </row>
    <row r="352" spans="2:7" x14ac:dyDescent="0.2">
      <c r="B352" s="111">
        <v>317</v>
      </c>
      <c r="C352" s="123" t="s">
        <v>106</v>
      </c>
      <c r="D352" s="124">
        <v>26779</v>
      </c>
      <c r="E352" s="123" t="s">
        <v>54</v>
      </c>
      <c r="F352" s="123" t="s">
        <v>55</v>
      </c>
      <c r="G352" s="125" t="s">
        <v>120</v>
      </c>
    </row>
    <row r="353" spans="2:7" x14ac:dyDescent="0.2">
      <c r="B353" s="112">
        <v>318</v>
      </c>
      <c r="C353" s="126" t="s">
        <v>84</v>
      </c>
      <c r="D353" s="127">
        <v>26782</v>
      </c>
      <c r="E353" s="126" t="s">
        <v>58</v>
      </c>
      <c r="F353" s="126" t="s">
        <v>66</v>
      </c>
      <c r="G353" s="128" t="s">
        <v>31</v>
      </c>
    </row>
    <row r="354" spans="2:7" x14ac:dyDescent="0.2">
      <c r="B354" s="111">
        <v>319</v>
      </c>
      <c r="C354" s="123" t="s">
        <v>101</v>
      </c>
      <c r="D354" s="124">
        <v>26785</v>
      </c>
      <c r="E354" s="123" t="s">
        <v>54</v>
      </c>
      <c r="F354" s="123" t="s">
        <v>65</v>
      </c>
      <c r="G354" s="125" t="s">
        <v>31</v>
      </c>
    </row>
    <row r="355" spans="2:7" x14ac:dyDescent="0.2">
      <c r="B355" s="112">
        <v>320</v>
      </c>
      <c r="C355" s="126" t="s">
        <v>87</v>
      </c>
      <c r="D355" s="127">
        <v>26821</v>
      </c>
      <c r="E355" s="126" t="s">
        <v>58</v>
      </c>
      <c r="F355" s="126" t="s">
        <v>72</v>
      </c>
      <c r="G355" s="128" t="s">
        <v>31</v>
      </c>
    </row>
    <row r="356" spans="2:7" x14ac:dyDescent="0.2">
      <c r="B356" s="111">
        <v>321</v>
      </c>
      <c r="C356" s="123" t="s">
        <v>98</v>
      </c>
      <c r="D356" s="124">
        <v>26854</v>
      </c>
      <c r="E356" s="123" t="s">
        <v>58</v>
      </c>
      <c r="F356" s="123" t="s">
        <v>66</v>
      </c>
      <c r="G356" s="125" t="s">
        <v>32</v>
      </c>
    </row>
    <row r="357" spans="2:7" x14ac:dyDescent="0.2">
      <c r="B357" s="112">
        <v>322</v>
      </c>
      <c r="C357" s="126" t="s">
        <v>89</v>
      </c>
      <c r="D357" s="127">
        <v>26869</v>
      </c>
      <c r="E357" s="126" t="s">
        <v>54</v>
      </c>
      <c r="F357" s="126" t="s">
        <v>65</v>
      </c>
      <c r="G357" s="128" t="s">
        <v>31</v>
      </c>
    </row>
    <row r="358" spans="2:7" x14ac:dyDescent="0.2">
      <c r="B358" s="111">
        <v>323</v>
      </c>
      <c r="C358" s="123" t="s">
        <v>193</v>
      </c>
      <c r="D358" s="124">
        <v>26869</v>
      </c>
      <c r="E358" s="123" t="s">
        <v>54</v>
      </c>
      <c r="F358" s="123" t="s">
        <v>65</v>
      </c>
      <c r="G358" s="125" t="s">
        <v>31</v>
      </c>
    </row>
    <row r="359" spans="2:7" x14ac:dyDescent="0.2">
      <c r="B359" s="112">
        <v>324</v>
      </c>
      <c r="C359" s="126" t="s">
        <v>105</v>
      </c>
      <c r="D359" s="127">
        <v>26893</v>
      </c>
      <c r="E359" s="126" t="s">
        <v>58</v>
      </c>
      <c r="F359" s="126" t="s">
        <v>55</v>
      </c>
      <c r="G359" s="128" t="s">
        <v>61</v>
      </c>
    </row>
    <row r="360" spans="2:7" x14ac:dyDescent="0.2">
      <c r="B360" s="111">
        <v>325</v>
      </c>
      <c r="C360" s="123" t="s">
        <v>101</v>
      </c>
      <c r="D360" s="124">
        <v>26923</v>
      </c>
      <c r="E360" s="123" t="s">
        <v>54</v>
      </c>
      <c r="F360" s="123" t="s">
        <v>55</v>
      </c>
      <c r="G360" s="125" t="s">
        <v>56</v>
      </c>
    </row>
    <row r="361" spans="2:7" x14ac:dyDescent="0.2">
      <c r="B361" s="112">
        <v>326</v>
      </c>
      <c r="C361" s="126" t="s">
        <v>194</v>
      </c>
      <c r="D361" s="127">
        <v>26923</v>
      </c>
      <c r="E361" s="126" t="s">
        <v>54</v>
      </c>
      <c r="F361" s="126" t="s">
        <v>55</v>
      </c>
      <c r="G361" s="128" t="s">
        <v>56</v>
      </c>
    </row>
    <row r="362" spans="2:7" x14ac:dyDescent="0.2">
      <c r="B362" s="111">
        <v>327</v>
      </c>
      <c r="C362" s="123" t="s">
        <v>102</v>
      </c>
      <c r="D362" s="124">
        <v>26926</v>
      </c>
      <c r="E362" s="123" t="s">
        <v>58</v>
      </c>
      <c r="F362" s="123" t="s">
        <v>55</v>
      </c>
      <c r="G362" s="125" t="s">
        <v>86</v>
      </c>
    </row>
    <row r="363" spans="2:7" x14ac:dyDescent="0.2">
      <c r="B363" s="112">
        <v>328</v>
      </c>
      <c r="C363" s="126" t="s">
        <v>102</v>
      </c>
      <c r="D363" s="127">
        <v>26941</v>
      </c>
      <c r="E363" s="126" t="s">
        <v>58</v>
      </c>
      <c r="F363" s="126" t="s">
        <v>55</v>
      </c>
      <c r="G363" s="128" t="s">
        <v>31</v>
      </c>
    </row>
    <row r="364" spans="2:7" x14ac:dyDescent="0.2">
      <c r="B364" s="111">
        <v>329</v>
      </c>
      <c r="C364" s="123" t="s">
        <v>195</v>
      </c>
      <c r="D364" s="124">
        <v>26998</v>
      </c>
      <c r="E364" s="123" t="s">
        <v>58</v>
      </c>
      <c r="F364" s="123" t="s">
        <v>72</v>
      </c>
      <c r="G364" s="125" t="s">
        <v>61</v>
      </c>
    </row>
    <row r="365" spans="2:7" x14ac:dyDescent="0.2">
      <c r="B365" s="112">
        <v>330</v>
      </c>
      <c r="C365" s="126" t="s">
        <v>128</v>
      </c>
      <c r="D365" s="127">
        <v>27013</v>
      </c>
      <c r="E365" s="126" t="s">
        <v>58</v>
      </c>
      <c r="F365" s="126" t="s">
        <v>72</v>
      </c>
      <c r="G365" s="128" t="s">
        <v>31</v>
      </c>
    </row>
    <row r="366" spans="2:7" x14ac:dyDescent="0.2">
      <c r="B366" s="111">
        <v>331</v>
      </c>
      <c r="C366" s="123" t="s">
        <v>59</v>
      </c>
      <c r="D366" s="124">
        <v>27025</v>
      </c>
      <c r="E366" s="123" t="s">
        <v>58</v>
      </c>
      <c r="F366" s="123" t="s">
        <v>55</v>
      </c>
      <c r="G366" s="125" t="s">
        <v>61</v>
      </c>
    </row>
    <row r="367" spans="2:7" x14ac:dyDescent="0.2">
      <c r="B367" s="112">
        <v>332</v>
      </c>
      <c r="C367" s="126" t="s">
        <v>77</v>
      </c>
      <c r="D367" s="127">
        <v>27031</v>
      </c>
      <c r="E367" s="126" t="s">
        <v>58</v>
      </c>
      <c r="F367" s="126" t="s">
        <v>55</v>
      </c>
      <c r="G367" s="128" t="s">
        <v>93</v>
      </c>
    </row>
    <row r="368" spans="2:7" x14ac:dyDescent="0.2">
      <c r="B368" s="111">
        <v>333</v>
      </c>
      <c r="C368" s="123" t="s">
        <v>98</v>
      </c>
      <c r="D368" s="124">
        <v>27034</v>
      </c>
      <c r="E368" s="123" t="s">
        <v>58</v>
      </c>
      <c r="F368" s="123" t="s">
        <v>66</v>
      </c>
      <c r="G368" s="125" t="s">
        <v>31</v>
      </c>
    </row>
    <row r="369" spans="2:7" x14ac:dyDescent="0.2">
      <c r="B369" s="112">
        <v>334</v>
      </c>
      <c r="C369" s="126" t="s">
        <v>85</v>
      </c>
      <c r="D369" s="127">
        <v>27055</v>
      </c>
      <c r="E369" s="126" t="s">
        <v>58</v>
      </c>
      <c r="F369" s="126" t="s">
        <v>66</v>
      </c>
      <c r="G369" s="128" t="s">
        <v>31</v>
      </c>
    </row>
    <row r="370" spans="2:7" x14ac:dyDescent="0.2">
      <c r="B370" s="111">
        <v>335</v>
      </c>
      <c r="C370" s="123" t="s">
        <v>91</v>
      </c>
      <c r="D370" s="124">
        <v>27055</v>
      </c>
      <c r="E370" s="123" t="s">
        <v>58</v>
      </c>
      <c r="F370" s="123" t="s">
        <v>55</v>
      </c>
      <c r="G370" s="125" t="s">
        <v>31</v>
      </c>
    </row>
    <row r="371" spans="2:7" x14ac:dyDescent="0.2">
      <c r="B371" s="112">
        <v>336</v>
      </c>
      <c r="C371" s="126" t="s">
        <v>196</v>
      </c>
      <c r="D371" s="127">
        <v>27055</v>
      </c>
      <c r="E371" s="126" t="s">
        <v>58</v>
      </c>
      <c r="F371" s="126" t="s">
        <v>55</v>
      </c>
      <c r="G371" s="128" t="s">
        <v>31</v>
      </c>
    </row>
    <row r="372" spans="2:7" x14ac:dyDescent="0.2">
      <c r="B372" s="111">
        <v>337</v>
      </c>
      <c r="C372" s="123" t="s">
        <v>59</v>
      </c>
      <c r="D372" s="124">
        <v>27058</v>
      </c>
      <c r="E372" s="123" t="s">
        <v>58</v>
      </c>
      <c r="F372" s="123" t="s">
        <v>55</v>
      </c>
      <c r="G372" s="125" t="s">
        <v>81</v>
      </c>
    </row>
    <row r="373" spans="2:7" x14ac:dyDescent="0.2">
      <c r="B373" s="112">
        <v>338</v>
      </c>
      <c r="C373" s="126" t="s">
        <v>59</v>
      </c>
      <c r="D373" s="127">
        <v>27067</v>
      </c>
      <c r="E373" s="126" t="s">
        <v>58</v>
      </c>
      <c r="F373" s="126" t="s">
        <v>55</v>
      </c>
      <c r="G373" s="128" t="s">
        <v>81</v>
      </c>
    </row>
    <row r="374" spans="2:7" x14ac:dyDescent="0.2">
      <c r="B374" s="111">
        <v>339</v>
      </c>
      <c r="C374" s="123" t="s">
        <v>90</v>
      </c>
      <c r="D374" s="124">
        <v>27076</v>
      </c>
      <c r="E374" s="123" t="s">
        <v>58</v>
      </c>
      <c r="F374" s="123" t="s">
        <v>66</v>
      </c>
      <c r="G374" s="125" t="s">
        <v>56</v>
      </c>
    </row>
    <row r="375" spans="2:7" x14ac:dyDescent="0.2">
      <c r="B375" s="112">
        <v>340</v>
      </c>
      <c r="C375" s="126" t="s">
        <v>92</v>
      </c>
      <c r="D375" s="127">
        <v>27091</v>
      </c>
      <c r="E375" s="126" t="s">
        <v>58</v>
      </c>
      <c r="F375" s="126" t="s">
        <v>72</v>
      </c>
      <c r="G375" s="128" t="s">
        <v>93</v>
      </c>
    </row>
    <row r="376" spans="2:7" x14ac:dyDescent="0.2">
      <c r="B376" s="111">
        <v>341</v>
      </c>
      <c r="C376" s="123" t="s">
        <v>97</v>
      </c>
      <c r="D376" s="124">
        <v>27094</v>
      </c>
      <c r="E376" s="123" t="s">
        <v>58</v>
      </c>
      <c r="F376" s="123" t="s">
        <v>72</v>
      </c>
      <c r="G376" s="125" t="s">
        <v>32</v>
      </c>
    </row>
    <row r="377" spans="2:7" x14ac:dyDescent="0.2">
      <c r="B377" s="112">
        <v>342</v>
      </c>
      <c r="C377" s="126" t="s">
        <v>125</v>
      </c>
      <c r="D377" s="127">
        <v>27097</v>
      </c>
      <c r="E377" s="126" t="s">
        <v>58</v>
      </c>
      <c r="F377" s="126" t="s">
        <v>55</v>
      </c>
      <c r="G377" s="128" t="s">
        <v>81</v>
      </c>
    </row>
    <row r="378" spans="2:7" x14ac:dyDescent="0.2">
      <c r="B378" s="111">
        <v>343</v>
      </c>
      <c r="C378" s="123" t="s">
        <v>144</v>
      </c>
      <c r="D378" s="124">
        <v>27112</v>
      </c>
      <c r="E378" s="123" t="s">
        <v>54</v>
      </c>
      <c r="F378" s="123" t="s">
        <v>55</v>
      </c>
      <c r="G378" s="125" t="s">
        <v>61</v>
      </c>
    </row>
    <row r="379" spans="2:7" x14ac:dyDescent="0.2">
      <c r="B379" s="112">
        <v>344</v>
      </c>
      <c r="C379" s="126" t="s">
        <v>195</v>
      </c>
      <c r="D379" s="127">
        <v>27121</v>
      </c>
      <c r="E379" s="126" t="s">
        <v>58</v>
      </c>
      <c r="F379" s="126" t="s">
        <v>55</v>
      </c>
      <c r="G379" s="128" t="s">
        <v>61</v>
      </c>
    </row>
    <row r="380" spans="2:7" x14ac:dyDescent="0.2">
      <c r="B380" s="111">
        <v>345</v>
      </c>
      <c r="C380" s="123" t="s">
        <v>85</v>
      </c>
      <c r="D380" s="124">
        <v>27124</v>
      </c>
      <c r="E380" s="123" t="s">
        <v>58</v>
      </c>
      <c r="F380" s="123" t="s">
        <v>55</v>
      </c>
      <c r="G380" s="125" t="s">
        <v>61</v>
      </c>
    </row>
    <row r="381" spans="2:7" x14ac:dyDescent="0.2">
      <c r="B381" s="112">
        <v>346</v>
      </c>
      <c r="C381" s="126" t="s">
        <v>249</v>
      </c>
      <c r="D381" s="127">
        <v>27133</v>
      </c>
      <c r="E381" s="126" t="s">
        <v>58</v>
      </c>
      <c r="F381" s="126" t="s">
        <v>66</v>
      </c>
      <c r="G381" s="128" t="s">
        <v>32</v>
      </c>
    </row>
    <row r="382" spans="2:7" x14ac:dyDescent="0.2">
      <c r="B382" s="111">
        <v>347</v>
      </c>
      <c r="C382" s="123" t="s">
        <v>108</v>
      </c>
      <c r="D382" s="124">
        <v>27139</v>
      </c>
      <c r="E382" s="123" t="s">
        <v>54</v>
      </c>
      <c r="F382" s="123" t="s">
        <v>55</v>
      </c>
      <c r="G382" s="125" t="s">
        <v>31</v>
      </c>
    </row>
    <row r="383" spans="2:7" x14ac:dyDescent="0.2">
      <c r="B383" s="112">
        <v>348</v>
      </c>
      <c r="C383" s="126" t="s">
        <v>162</v>
      </c>
      <c r="D383" s="127">
        <v>27148</v>
      </c>
      <c r="E383" s="126" t="s">
        <v>58</v>
      </c>
      <c r="F383" s="126" t="s">
        <v>55</v>
      </c>
      <c r="G383" s="128" t="s">
        <v>31</v>
      </c>
    </row>
    <row r="384" spans="2:7" x14ac:dyDescent="0.2">
      <c r="B384" s="111">
        <v>349</v>
      </c>
      <c r="C384" s="123" t="s">
        <v>197</v>
      </c>
      <c r="D384" s="124">
        <v>27148</v>
      </c>
      <c r="E384" s="123" t="s">
        <v>58</v>
      </c>
      <c r="F384" s="123" t="s">
        <v>55</v>
      </c>
      <c r="G384" s="125" t="s">
        <v>31</v>
      </c>
    </row>
    <row r="385" spans="2:7" x14ac:dyDescent="0.2">
      <c r="B385" s="112">
        <v>350</v>
      </c>
      <c r="C385" s="126" t="s">
        <v>82</v>
      </c>
      <c r="D385" s="127">
        <v>27157</v>
      </c>
      <c r="E385" s="126" t="s">
        <v>54</v>
      </c>
      <c r="F385" s="126" t="s">
        <v>55</v>
      </c>
      <c r="G385" s="128" t="s">
        <v>31</v>
      </c>
    </row>
    <row r="386" spans="2:7" x14ac:dyDescent="0.2">
      <c r="B386" s="111">
        <v>351</v>
      </c>
      <c r="C386" s="123" t="s">
        <v>111</v>
      </c>
      <c r="D386" s="124">
        <v>27190</v>
      </c>
      <c r="E386" s="123" t="s">
        <v>54</v>
      </c>
      <c r="F386" s="123" t="s">
        <v>55</v>
      </c>
      <c r="G386" s="125" t="s">
        <v>32</v>
      </c>
    </row>
    <row r="387" spans="2:7" x14ac:dyDescent="0.2">
      <c r="B387" s="112">
        <v>352</v>
      </c>
      <c r="C387" s="126" t="s">
        <v>118</v>
      </c>
      <c r="D387" s="127">
        <v>27196</v>
      </c>
      <c r="E387" s="126" t="s">
        <v>54</v>
      </c>
      <c r="F387" s="126" t="s">
        <v>55</v>
      </c>
      <c r="G387" s="128" t="s">
        <v>30</v>
      </c>
    </row>
    <row r="388" spans="2:7" x14ac:dyDescent="0.2">
      <c r="B388" s="111">
        <v>353</v>
      </c>
      <c r="C388" s="123" t="s">
        <v>198</v>
      </c>
      <c r="D388" s="124">
        <v>27196</v>
      </c>
      <c r="E388" s="123" t="s">
        <v>54</v>
      </c>
      <c r="F388" s="123" t="s">
        <v>65</v>
      </c>
      <c r="G388" s="125" t="s">
        <v>30</v>
      </c>
    </row>
    <row r="389" spans="2:7" x14ac:dyDescent="0.2">
      <c r="B389" s="112">
        <v>354</v>
      </c>
      <c r="C389" s="126" t="s">
        <v>59</v>
      </c>
      <c r="D389" s="127">
        <v>27238</v>
      </c>
      <c r="E389" s="126" t="s">
        <v>58</v>
      </c>
      <c r="F389" s="126" t="s">
        <v>55</v>
      </c>
      <c r="G389" s="128" t="s">
        <v>31</v>
      </c>
    </row>
    <row r="390" spans="2:7" x14ac:dyDescent="0.2">
      <c r="B390" s="111">
        <v>355</v>
      </c>
      <c r="C390" s="123" t="s">
        <v>199</v>
      </c>
      <c r="D390" s="124">
        <v>27247</v>
      </c>
      <c r="E390" s="123" t="s">
        <v>58</v>
      </c>
      <c r="F390" s="123" t="s">
        <v>55</v>
      </c>
      <c r="G390" s="125" t="s">
        <v>30</v>
      </c>
    </row>
    <row r="391" spans="2:7" x14ac:dyDescent="0.2">
      <c r="B391" s="112">
        <v>356</v>
      </c>
      <c r="C391" s="126" t="s">
        <v>200</v>
      </c>
      <c r="D391" s="127">
        <v>27247</v>
      </c>
      <c r="E391" s="126" t="s">
        <v>58</v>
      </c>
      <c r="F391" s="126" t="s">
        <v>55</v>
      </c>
      <c r="G391" s="128" t="s">
        <v>30</v>
      </c>
    </row>
    <row r="392" spans="2:7" x14ac:dyDescent="0.2">
      <c r="B392" s="111">
        <v>357</v>
      </c>
      <c r="C392" s="123" t="s">
        <v>125</v>
      </c>
      <c r="D392" s="124">
        <v>27301</v>
      </c>
      <c r="E392" s="123" t="s">
        <v>58</v>
      </c>
      <c r="F392" s="123" t="s">
        <v>66</v>
      </c>
      <c r="G392" s="125" t="s">
        <v>61</v>
      </c>
    </row>
    <row r="393" spans="2:7" x14ac:dyDescent="0.2">
      <c r="B393" s="112">
        <v>358</v>
      </c>
      <c r="C393" s="126" t="s">
        <v>67</v>
      </c>
      <c r="D393" s="127">
        <v>27322</v>
      </c>
      <c r="E393" s="126" t="s">
        <v>58</v>
      </c>
      <c r="F393" s="126" t="s">
        <v>72</v>
      </c>
      <c r="G393" s="128" t="s">
        <v>31</v>
      </c>
    </row>
    <row r="394" spans="2:7" x14ac:dyDescent="0.2">
      <c r="B394" s="111">
        <v>359</v>
      </c>
      <c r="C394" s="123" t="s">
        <v>64</v>
      </c>
      <c r="D394" s="124">
        <v>27355</v>
      </c>
      <c r="E394" s="123" t="s">
        <v>54</v>
      </c>
      <c r="F394" s="123" t="s">
        <v>55</v>
      </c>
      <c r="G394" s="125" t="s">
        <v>32</v>
      </c>
    </row>
    <row r="395" spans="2:7" x14ac:dyDescent="0.2">
      <c r="B395" s="112">
        <v>360</v>
      </c>
      <c r="C395" s="126" t="s">
        <v>92</v>
      </c>
      <c r="D395" s="127">
        <v>27364</v>
      </c>
      <c r="E395" s="126" t="s">
        <v>58</v>
      </c>
      <c r="F395" s="126" t="s">
        <v>66</v>
      </c>
      <c r="G395" s="128" t="s">
        <v>56</v>
      </c>
    </row>
    <row r="396" spans="2:7" x14ac:dyDescent="0.2">
      <c r="B396" s="111">
        <v>361</v>
      </c>
      <c r="C396" s="123" t="s">
        <v>201</v>
      </c>
      <c r="D396" s="124">
        <v>27367</v>
      </c>
      <c r="E396" s="123" t="s">
        <v>58</v>
      </c>
      <c r="F396" s="123" t="s">
        <v>55</v>
      </c>
      <c r="G396" s="125" t="s">
        <v>86</v>
      </c>
    </row>
    <row r="397" spans="2:7" x14ac:dyDescent="0.2">
      <c r="B397" s="112">
        <v>362</v>
      </c>
      <c r="C397" s="126" t="s">
        <v>116</v>
      </c>
      <c r="D397" s="127">
        <v>27376</v>
      </c>
      <c r="E397" s="126" t="s">
        <v>54</v>
      </c>
      <c r="F397" s="126" t="s">
        <v>55</v>
      </c>
      <c r="G397" s="128" t="s">
        <v>61</v>
      </c>
    </row>
    <row r="398" spans="2:7" x14ac:dyDescent="0.2">
      <c r="B398" s="111">
        <v>363</v>
      </c>
      <c r="C398" s="123" t="s">
        <v>125</v>
      </c>
      <c r="D398" s="124">
        <v>27379</v>
      </c>
      <c r="E398" s="123" t="s">
        <v>58</v>
      </c>
      <c r="F398" s="123" t="s">
        <v>55</v>
      </c>
      <c r="G398" s="125" t="s">
        <v>63</v>
      </c>
    </row>
    <row r="399" spans="2:7" x14ac:dyDescent="0.2">
      <c r="B399" s="112">
        <v>364</v>
      </c>
      <c r="C399" s="126" t="s">
        <v>69</v>
      </c>
      <c r="D399" s="127">
        <v>27382</v>
      </c>
      <c r="E399" s="126" t="s">
        <v>54</v>
      </c>
      <c r="F399" s="126" t="s">
        <v>72</v>
      </c>
      <c r="G399" s="128" t="s">
        <v>31</v>
      </c>
    </row>
    <row r="400" spans="2:7" x14ac:dyDescent="0.2">
      <c r="B400" s="111">
        <v>365</v>
      </c>
      <c r="C400" s="123" t="s">
        <v>126</v>
      </c>
      <c r="D400" s="124">
        <v>27418</v>
      </c>
      <c r="E400" s="123" t="s">
        <v>54</v>
      </c>
      <c r="F400" s="123" t="s">
        <v>55</v>
      </c>
      <c r="G400" s="125" t="s">
        <v>61</v>
      </c>
    </row>
    <row r="401" spans="2:7" x14ac:dyDescent="0.2">
      <c r="B401" s="112">
        <v>366</v>
      </c>
      <c r="C401" s="126" t="s">
        <v>125</v>
      </c>
      <c r="D401" s="127">
        <v>27430</v>
      </c>
      <c r="E401" s="126" t="s">
        <v>58</v>
      </c>
      <c r="F401" s="126" t="s">
        <v>72</v>
      </c>
      <c r="G401" s="128" t="s">
        <v>32</v>
      </c>
    </row>
    <row r="402" spans="2:7" x14ac:dyDescent="0.2">
      <c r="B402" s="111">
        <v>367</v>
      </c>
      <c r="C402" s="123" t="s">
        <v>107</v>
      </c>
      <c r="D402" s="124">
        <v>27430</v>
      </c>
      <c r="E402" s="123" t="s">
        <v>58</v>
      </c>
      <c r="F402" s="123" t="s">
        <v>55</v>
      </c>
      <c r="G402" s="125" t="s">
        <v>32</v>
      </c>
    </row>
    <row r="403" spans="2:7" x14ac:dyDescent="0.2">
      <c r="B403" s="112">
        <v>368</v>
      </c>
      <c r="C403" s="126" t="s">
        <v>78</v>
      </c>
      <c r="D403" s="127">
        <v>27451</v>
      </c>
      <c r="E403" s="126" t="s">
        <v>58</v>
      </c>
      <c r="F403" s="126" t="s">
        <v>55</v>
      </c>
      <c r="G403" s="128" t="s">
        <v>61</v>
      </c>
    </row>
    <row r="404" spans="2:7" x14ac:dyDescent="0.2">
      <c r="B404" s="111">
        <v>369</v>
      </c>
      <c r="C404" s="123" t="s">
        <v>117</v>
      </c>
      <c r="D404" s="124">
        <v>27478</v>
      </c>
      <c r="E404" s="123" t="s">
        <v>58</v>
      </c>
      <c r="F404" s="123" t="s">
        <v>55</v>
      </c>
      <c r="G404" s="125" t="s">
        <v>63</v>
      </c>
    </row>
    <row r="405" spans="2:7" x14ac:dyDescent="0.2">
      <c r="B405" s="112">
        <v>370</v>
      </c>
      <c r="C405" s="126" t="s">
        <v>132</v>
      </c>
      <c r="D405" s="127">
        <v>27496</v>
      </c>
      <c r="E405" s="126" t="s">
        <v>58</v>
      </c>
      <c r="F405" s="126" t="s">
        <v>55</v>
      </c>
      <c r="G405" s="128" t="s">
        <v>32</v>
      </c>
    </row>
    <row r="406" spans="2:7" x14ac:dyDescent="0.2">
      <c r="B406" s="111">
        <v>371</v>
      </c>
      <c r="C406" s="123" t="s">
        <v>77</v>
      </c>
      <c r="D406" s="124">
        <v>27502</v>
      </c>
      <c r="E406" s="123" t="s">
        <v>58</v>
      </c>
      <c r="F406" s="123" t="s">
        <v>72</v>
      </c>
      <c r="G406" s="125" t="s">
        <v>31</v>
      </c>
    </row>
    <row r="407" spans="2:7" x14ac:dyDescent="0.2">
      <c r="B407" s="112">
        <v>372</v>
      </c>
      <c r="C407" s="126" t="s">
        <v>116</v>
      </c>
      <c r="D407" s="127">
        <v>27523</v>
      </c>
      <c r="E407" s="126" t="s">
        <v>54</v>
      </c>
      <c r="F407" s="126" t="s">
        <v>55</v>
      </c>
      <c r="G407" s="128" t="s">
        <v>135</v>
      </c>
    </row>
    <row r="408" spans="2:7" x14ac:dyDescent="0.2">
      <c r="B408" s="111">
        <v>373</v>
      </c>
      <c r="C408" s="123" t="s">
        <v>177</v>
      </c>
      <c r="D408" s="124">
        <v>27541</v>
      </c>
      <c r="E408" s="123" t="s">
        <v>54</v>
      </c>
      <c r="F408" s="123" t="s">
        <v>65</v>
      </c>
      <c r="G408" s="125" t="s">
        <v>120</v>
      </c>
    </row>
    <row r="409" spans="2:7" x14ac:dyDescent="0.2">
      <c r="B409" s="112">
        <v>374</v>
      </c>
      <c r="C409" s="126" t="s">
        <v>177</v>
      </c>
      <c r="D409" s="127">
        <v>27550</v>
      </c>
      <c r="E409" s="126" t="s">
        <v>54</v>
      </c>
      <c r="F409" s="126" t="s">
        <v>55</v>
      </c>
      <c r="G409" s="128" t="s">
        <v>31</v>
      </c>
    </row>
    <row r="410" spans="2:7" x14ac:dyDescent="0.2">
      <c r="B410" s="111">
        <v>375</v>
      </c>
      <c r="C410" s="123" t="s">
        <v>202</v>
      </c>
      <c r="D410" s="124">
        <v>27550</v>
      </c>
      <c r="E410" s="123" t="s">
        <v>54</v>
      </c>
      <c r="F410" s="123" t="s">
        <v>55</v>
      </c>
      <c r="G410" s="125" t="s">
        <v>31</v>
      </c>
    </row>
    <row r="411" spans="2:7" x14ac:dyDescent="0.2">
      <c r="B411" s="112">
        <v>376</v>
      </c>
      <c r="C411" s="126" t="s">
        <v>165</v>
      </c>
      <c r="D411" s="127">
        <v>27559</v>
      </c>
      <c r="E411" s="126" t="s">
        <v>54</v>
      </c>
      <c r="F411" s="126" t="s">
        <v>55</v>
      </c>
      <c r="G411" s="128" t="s">
        <v>31</v>
      </c>
    </row>
    <row r="412" spans="2:7" x14ac:dyDescent="0.2">
      <c r="B412" s="111">
        <v>377</v>
      </c>
      <c r="C412" s="123" t="s">
        <v>59</v>
      </c>
      <c r="D412" s="124">
        <v>27562</v>
      </c>
      <c r="E412" s="123" t="s">
        <v>58</v>
      </c>
      <c r="F412" s="123" t="s">
        <v>55</v>
      </c>
      <c r="G412" s="125" t="s">
        <v>56</v>
      </c>
    </row>
    <row r="413" spans="2:7" x14ac:dyDescent="0.2">
      <c r="B413" s="112">
        <v>378</v>
      </c>
      <c r="C413" s="126" t="s">
        <v>203</v>
      </c>
      <c r="D413" s="127">
        <v>27562</v>
      </c>
      <c r="E413" s="126" t="s">
        <v>58</v>
      </c>
      <c r="F413" s="126" t="s">
        <v>55</v>
      </c>
      <c r="G413" s="128" t="s">
        <v>56</v>
      </c>
    </row>
    <row r="414" spans="2:7" x14ac:dyDescent="0.2">
      <c r="B414" s="111">
        <v>379</v>
      </c>
      <c r="C414" s="123" t="s">
        <v>204</v>
      </c>
      <c r="D414" s="124">
        <v>27565</v>
      </c>
      <c r="E414" s="123" t="s">
        <v>54</v>
      </c>
      <c r="F414" s="123" t="s">
        <v>55</v>
      </c>
      <c r="G414" s="125" t="s">
        <v>30</v>
      </c>
    </row>
    <row r="415" spans="2:7" x14ac:dyDescent="0.2">
      <c r="B415" s="112">
        <v>380</v>
      </c>
      <c r="C415" s="126" t="s">
        <v>205</v>
      </c>
      <c r="D415" s="127">
        <v>27583</v>
      </c>
      <c r="E415" s="126" t="s">
        <v>58</v>
      </c>
      <c r="F415" s="126" t="s">
        <v>66</v>
      </c>
      <c r="G415" s="128" t="s">
        <v>103</v>
      </c>
    </row>
    <row r="416" spans="2:7" x14ac:dyDescent="0.2">
      <c r="B416" s="111">
        <v>381</v>
      </c>
      <c r="C416" s="123" t="s">
        <v>206</v>
      </c>
      <c r="D416" s="124">
        <v>27583</v>
      </c>
      <c r="E416" s="123" t="s">
        <v>58</v>
      </c>
      <c r="F416" s="123" t="s">
        <v>66</v>
      </c>
      <c r="G416" s="125" t="s">
        <v>103</v>
      </c>
    </row>
    <row r="417" spans="2:7" x14ac:dyDescent="0.2">
      <c r="B417" s="112">
        <v>382</v>
      </c>
      <c r="C417" s="126" t="s">
        <v>207</v>
      </c>
      <c r="D417" s="127">
        <v>27589</v>
      </c>
      <c r="E417" s="126" t="s">
        <v>58</v>
      </c>
      <c r="F417" s="126" t="s">
        <v>55</v>
      </c>
      <c r="G417" s="128" t="s">
        <v>31</v>
      </c>
    </row>
    <row r="418" spans="2:7" x14ac:dyDescent="0.2">
      <c r="B418" s="111">
        <v>383</v>
      </c>
      <c r="C418" s="123" t="s">
        <v>85</v>
      </c>
      <c r="D418" s="124">
        <v>27607</v>
      </c>
      <c r="E418" s="123" t="s">
        <v>58</v>
      </c>
      <c r="F418" s="123" t="s">
        <v>55</v>
      </c>
      <c r="G418" s="125" t="s">
        <v>127</v>
      </c>
    </row>
    <row r="419" spans="2:7" x14ac:dyDescent="0.2">
      <c r="B419" s="112">
        <v>384</v>
      </c>
      <c r="C419" s="126" t="s">
        <v>116</v>
      </c>
      <c r="D419" s="127">
        <v>27610</v>
      </c>
      <c r="E419" s="126" t="s">
        <v>54</v>
      </c>
      <c r="F419" s="126" t="s">
        <v>55</v>
      </c>
      <c r="G419" s="128" t="s">
        <v>61</v>
      </c>
    </row>
    <row r="420" spans="2:7" x14ac:dyDescent="0.2">
      <c r="B420" s="111">
        <v>385</v>
      </c>
      <c r="C420" s="123" t="s">
        <v>57</v>
      </c>
      <c r="D420" s="124">
        <v>27616</v>
      </c>
      <c r="E420" s="123" t="s">
        <v>58</v>
      </c>
      <c r="F420" s="123" t="s">
        <v>55</v>
      </c>
      <c r="G420" s="125" t="s">
        <v>93</v>
      </c>
    </row>
    <row r="421" spans="2:7" x14ac:dyDescent="0.2">
      <c r="B421" s="112">
        <v>386</v>
      </c>
      <c r="C421" s="126" t="s">
        <v>208</v>
      </c>
      <c r="D421" s="127">
        <v>27622</v>
      </c>
      <c r="E421" s="126" t="s">
        <v>54</v>
      </c>
      <c r="F421" s="126" t="s">
        <v>72</v>
      </c>
      <c r="G421" s="128" t="s">
        <v>137</v>
      </c>
    </row>
    <row r="422" spans="2:7" x14ac:dyDescent="0.2">
      <c r="B422" s="111">
        <v>387</v>
      </c>
      <c r="C422" s="123" t="s">
        <v>209</v>
      </c>
      <c r="D422" s="124">
        <v>27670</v>
      </c>
      <c r="E422" s="123" t="s">
        <v>58</v>
      </c>
      <c r="F422" s="123" t="s">
        <v>55</v>
      </c>
      <c r="G422" s="125" t="s">
        <v>93</v>
      </c>
    </row>
    <row r="423" spans="2:7" x14ac:dyDescent="0.2">
      <c r="B423" s="112">
        <v>388</v>
      </c>
      <c r="C423" s="126" t="s">
        <v>84</v>
      </c>
      <c r="D423" s="127">
        <v>27676</v>
      </c>
      <c r="E423" s="126" t="s">
        <v>58</v>
      </c>
      <c r="F423" s="126" t="s">
        <v>55</v>
      </c>
      <c r="G423" s="128" t="s">
        <v>30</v>
      </c>
    </row>
    <row r="424" spans="2:7" x14ac:dyDescent="0.2">
      <c r="B424" s="111">
        <v>389</v>
      </c>
      <c r="C424" s="123" t="s">
        <v>210</v>
      </c>
      <c r="D424" s="124">
        <v>27676</v>
      </c>
      <c r="E424" s="123" t="s">
        <v>58</v>
      </c>
      <c r="F424" s="123" t="s">
        <v>55</v>
      </c>
      <c r="G424" s="125" t="s">
        <v>30</v>
      </c>
    </row>
    <row r="425" spans="2:7" x14ac:dyDescent="0.2">
      <c r="B425" s="112">
        <v>390</v>
      </c>
      <c r="C425" s="126" t="s">
        <v>76</v>
      </c>
      <c r="D425" s="127">
        <v>27685</v>
      </c>
      <c r="E425" s="126" t="s">
        <v>54</v>
      </c>
      <c r="F425" s="126" t="s">
        <v>55</v>
      </c>
      <c r="G425" s="128" t="s">
        <v>93</v>
      </c>
    </row>
    <row r="426" spans="2:7" x14ac:dyDescent="0.2">
      <c r="B426" s="111">
        <v>391</v>
      </c>
      <c r="C426" s="123" t="s">
        <v>76</v>
      </c>
      <c r="D426" s="124">
        <v>27688</v>
      </c>
      <c r="E426" s="123" t="s">
        <v>54</v>
      </c>
      <c r="F426" s="123" t="s">
        <v>55</v>
      </c>
      <c r="G426" s="125" t="s">
        <v>81</v>
      </c>
    </row>
    <row r="427" spans="2:7" x14ac:dyDescent="0.2">
      <c r="B427" s="112">
        <v>392</v>
      </c>
      <c r="C427" s="126" t="s">
        <v>78</v>
      </c>
      <c r="D427" s="127">
        <v>27688</v>
      </c>
      <c r="E427" s="126" t="s">
        <v>58</v>
      </c>
      <c r="F427" s="126" t="s">
        <v>55</v>
      </c>
      <c r="G427" s="128" t="s">
        <v>32</v>
      </c>
    </row>
    <row r="428" spans="2:7" x14ac:dyDescent="0.2">
      <c r="B428" s="111">
        <v>393</v>
      </c>
      <c r="C428" s="123" t="s">
        <v>97</v>
      </c>
      <c r="D428" s="124">
        <v>27703</v>
      </c>
      <c r="E428" s="123" t="s">
        <v>58</v>
      </c>
      <c r="F428" s="123" t="s">
        <v>66</v>
      </c>
      <c r="G428" s="125" t="s">
        <v>32</v>
      </c>
    </row>
    <row r="429" spans="2:7" x14ac:dyDescent="0.2">
      <c r="B429" s="112">
        <v>394</v>
      </c>
      <c r="C429" s="126" t="s">
        <v>118</v>
      </c>
      <c r="D429" s="127">
        <v>27703</v>
      </c>
      <c r="E429" s="126" t="s">
        <v>54</v>
      </c>
      <c r="F429" s="126" t="s">
        <v>55</v>
      </c>
      <c r="G429" s="128" t="s">
        <v>31</v>
      </c>
    </row>
    <row r="430" spans="2:7" x14ac:dyDescent="0.2">
      <c r="B430" s="111">
        <v>395</v>
      </c>
      <c r="C430" s="123" t="s">
        <v>74</v>
      </c>
      <c r="D430" s="124">
        <v>27709</v>
      </c>
      <c r="E430" s="123" t="s">
        <v>58</v>
      </c>
      <c r="F430" s="123" t="s">
        <v>55</v>
      </c>
      <c r="G430" s="125" t="s">
        <v>120</v>
      </c>
    </row>
    <row r="431" spans="2:7" x14ac:dyDescent="0.2">
      <c r="B431" s="112">
        <v>396</v>
      </c>
      <c r="C431" s="126" t="s">
        <v>211</v>
      </c>
      <c r="D431" s="127">
        <v>27709</v>
      </c>
      <c r="E431" s="126" t="s">
        <v>58</v>
      </c>
      <c r="F431" s="126" t="s">
        <v>55</v>
      </c>
      <c r="G431" s="128" t="s">
        <v>120</v>
      </c>
    </row>
    <row r="432" spans="2:7" x14ac:dyDescent="0.2">
      <c r="B432" s="111">
        <v>397</v>
      </c>
      <c r="C432" s="123" t="s">
        <v>64</v>
      </c>
      <c r="D432" s="124">
        <v>27733</v>
      </c>
      <c r="E432" s="123" t="s">
        <v>54</v>
      </c>
      <c r="F432" s="123" t="s">
        <v>55</v>
      </c>
      <c r="G432" s="125" t="s">
        <v>93</v>
      </c>
    </row>
    <row r="433" spans="2:7" x14ac:dyDescent="0.2">
      <c r="B433" s="112">
        <v>398</v>
      </c>
      <c r="C433" s="126" t="s">
        <v>90</v>
      </c>
      <c r="D433" s="127">
        <v>27742</v>
      </c>
      <c r="E433" s="126" t="s">
        <v>58</v>
      </c>
      <c r="F433" s="126" t="s">
        <v>55</v>
      </c>
      <c r="G433" s="128" t="s">
        <v>31</v>
      </c>
    </row>
    <row r="434" spans="2:7" x14ac:dyDescent="0.2">
      <c r="B434" s="111">
        <v>399</v>
      </c>
      <c r="C434" s="123" t="s">
        <v>111</v>
      </c>
      <c r="D434" s="124">
        <v>27745</v>
      </c>
      <c r="E434" s="123" t="s">
        <v>54</v>
      </c>
      <c r="F434" s="123" t="s">
        <v>65</v>
      </c>
      <c r="G434" s="125" t="s">
        <v>31</v>
      </c>
    </row>
    <row r="435" spans="2:7" x14ac:dyDescent="0.2">
      <c r="B435" s="112">
        <v>400</v>
      </c>
      <c r="C435" s="126" t="s">
        <v>165</v>
      </c>
      <c r="D435" s="127">
        <v>27757</v>
      </c>
      <c r="E435" s="126" t="s">
        <v>54</v>
      </c>
      <c r="F435" s="126" t="s">
        <v>55</v>
      </c>
      <c r="G435" s="128" t="s">
        <v>56</v>
      </c>
    </row>
    <row r="436" spans="2:7" x14ac:dyDescent="0.2">
      <c r="B436" s="111">
        <v>401</v>
      </c>
      <c r="C436" s="123" t="s">
        <v>212</v>
      </c>
      <c r="D436" s="124">
        <v>27757</v>
      </c>
      <c r="E436" s="123" t="s">
        <v>54</v>
      </c>
      <c r="F436" s="123" t="s">
        <v>55</v>
      </c>
      <c r="G436" s="125" t="s">
        <v>56</v>
      </c>
    </row>
    <row r="437" spans="2:7" x14ac:dyDescent="0.2">
      <c r="B437" s="112">
        <v>402</v>
      </c>
      <c r="C437" s="126" t="s">
        <v>74</v>
      </c>
      <c r="D437" s="127">
        <v>27793</v>
      </c>
      <c r="E437" s="126" t="s">
        <v>58</v>
      </c>
      <c r="F437" s="126" t="s">
        <v>66</v>
      </c>
      <c r="G437" s="128" t="s">
        <v>135</v>
      </c>
    </row>
    <row r="438" spans="2:7" x14ac:dyDescent="0.2">
      <c r="B438" s="111">
        <v>403</v>
      </c>
      <c r="C438" s="123" t="s">
        <v>97</v>
      </c>
      <c r="D438" s="124">
        <v>27826</v>
      </c>
      <c r="E438" s="123" t="s">
        <v>58</v>
      </c>
      <c r="F438" s="123" t="s">
        <v>72</v>
      </c>
      <c r="G438" s="125" t="s">
        <v>32</v>
      </c>
    </row>
    <row r="439" spans="2:7" x14ac:dyDescent="0.2">
      <c r="B439" s="112">
        <v>404</v>
      </c>
      <c r="C439" s="126" t="s">
        <v>115</v>
      </c>
      <c r="D439" s="127">
        <v>27898</v>
      </c>
      <c r="E439" s="126" t="s">
        <v>54</v>
      </c>
      <c r="F439" s="126" t="s">
        <v>55</v>
      </c>
      <c r="G439" s="128" t="s">
        <v>31</v>
      </c>
    </row>
    <row r="440" spans="2:7" x14ac:dyDescent="0.2">
      <c r="B440" s="111">
        <v>405</v>
      </c>
      <c r="C440" s="123" t="s">
        <v>59</v>
      </c>
      <c r="D440" s="124">
        <v>27901</v>
      </c>
      <c r="E440" s="123" t="s">
        <v>58</v>
      </c>
      <c r="F440" s="123" t="s">
        <v>66</v>
      </c>
      <c r="G440" s="125" t="s">
        <v>31</v>
      </c>
    </row>
    <row r="441" spans="2:7" x14ac:dyDescent="0.2">
      <c r="B441" s="112">
        <v>406</v>
      </c>
      <c r="C441" s="126" t="s">
        <v>69</v>
      </c>
      <c r="D441" s="127">
        <v>27970</v>
      </c>
      <c r="E441" s="126" t="s">
        <v>54</v>
      </c>
      <c r="F441" s="126" t="s">
        <v>65</v>
      </c>
      <c r="G441" s="128" t="s">
        <v>93</v>
      </c>
    </row>
    <row r="442" spans="2:7" x14ac:dyDescent="0.2">
      <c r="B442" s="111">
        <v>407</v>
      </c>
      <c r="C442" s="123" t="s">
        <v>102</v>
      </c>
      <c r="D442" s="124">
        <v>27973</v>
      </c>
      <c r="E442" s="123" t="s">
        <v>58</v>
      </c>
      <c r="F442" s="123" t="s">
        <v>55</v>
      </c>
      <c r="G442" s="125" t="s">
        <v>31</v>
      </c>
    </row>
    <row r="443" spans="2:7" x14ac:dyDescent="0.2">
      <c r="B443" s="112">
        <v>408</v>
      </c>
      <c r="C443" s="126" t="s">
        <v>98</v>
      </c>
      <c r="D443" s="127">
        <v>27976</v>
      </c>
      <c r="E443" s="126" t="s">
        <v>58</v>
      </c>
      <c r="F443" s="126" t="s">
        <v>55</v>
      </c>
      <c r="G443" s="128" t="s">
        <v>31</v>
      </c>
    </row>
    <row r="444" spans="2:7" x14ac:dyDescent="0.2">
      <c r="B444" s="111">
        <v>409</v>
      </c>
      <c r="C444" s="123" t="s">
        <v>117</v>
      </c>
      <c r="D444" s="124">
        <v>27988</v>
      </c>
      <c r="E444" s="123" t="s">
        <v>58</v>
      </c>
      <c r="F444" s="123" t="s">
        <v>55</v>
      </c>
      <c r="G444" s="125" t="s">
        <v>31</v>
      </c>
    </row>
    <row r="445" spans="2:7" x14ac:dyDescent="0.2">
      <c r="B445" s="112">
        <v>410</v>
      </c>
      <c r="C445" s="126" t="s">
        <v>117</v>
      </c>
      <c r="D445" s="127">
        <v>28003</v>
      </c>
      <c r="E445" s="126" t="s">
        <v>58</v>
      </c>
      <c r="F445" s="126" t="s">
        <v>55</v>
      </c>
      <c r="G445" s="128" t="s">
        <v>93</v>
      </c>
    </row>
    <row r="446" spans="2:7" x14ac:dyDescent="0.2">
      <c r="B446" s="111">
        <v>411</v>
      </c>
      <c r="C446" s="123" t="s">
        <v>69</v>
      </c>
      <c r="D446" s="124">
        <v>28054</v>
      </c>
      <c r="E446" s="123" t="s">
        <v>54</v>
      </c>
      <c r="F446" s="123" t="s">
        <v>55</v>
      </c>
      <c r="G446" s="125" t="s">
        <v>81</v>
      </c>
    </row>
    <row r="447" spans="2:7" x14ac:dyDescent="0.2">
      <c r="B447" s="112">
        <v>412</v>
      </c>
      <c r="C447" s="126" t="s">
        <v>213</v>
      </c>
      <c r="D447" s="127">
        <v>28060</v>
      </c>
      <c r="E447" s="126" t="s">
        <v>54</v>
      </c>
      <c r="F447" s="126" t="s">
        <v>72</v>
      </c>
      <c r="G447" s="128" t="s">
        <v>32</v>
      </c>
    </row>
    <row r="448" spans="2:7" x14ac:dyDescent="0.2">
      <c r="B448" s="111">
        <v>413</v>
      </c>
      <c r="C448" s="123" t="s">
        <v>57</v>
      </c>
      <c r="D448" s="124">
        <v>28087</v>
      </c>
      <c r="E448" s="123" t="s">
        <v>58</v>
      </c>
      <c r="F448" s="123" t="s">
        <v>55</v>
      </c>
      <c r="G448" s="125" t="s">
        <v>31</v>
      </c>
    </row>
    <row r="449" spans="2:7" x14ac:dyDescent="0.2">
      <c r="B449" s="112">
        <v>414</v>
      </c>
      <c r="C449" s="126" t="s">
        <v>214</v>
      </c>
      <c r="D449" s="127">
        <v>28087</v>
      </c>
      <c r="E449" s="126" t="s">
        <v>58</v>
      </c>
      <c r="F449" s="126" t="s">
        <v>55</v>
      </c>
      <c r="G449" s="128" t="s">
        <v>31</v>
      </c>
    </row>
    <row r="450" spans="2:7" x14ac:dyDescent="0.2">
      <c r="B450" s="111">
        <v>415</v>
      </c>
      <c r="C450" s="123" t="s">
        <v>98</v>
      </c>
      <c r="D450" s="124">
        <v>28102</v>
      </c>
      <c r="E450" s="123" t="s">
        <v>58</v>
      </c>
      <c r="F450" s="123" t="s">
        <v>55</v>
      </c>
      <c r="G450" s="125" t="s">
        <v>32</v>
      </c>
    </row>
    <row r="451" spans="2:7" x14ac:dyDescent="0.2">
      <c r="B451" s="112">
        <v>416</v>
      </c>
      <c r="C451" s="126" t="s">
        <v>215</v>
      </c>
      <c r="D451" s="127">
        <v>28102</v>
      </c>
      <c r="E451" s="126" t="s">
        <v>58</v>
      </c>
      <c r="F451" s="126" t="s">
        <v>55</v>
      </c>
      <c r="G451" s="128" t="s">
        <v>32</v>
      </c>
    </row>
    <row r="452" spans="2:7" x14ac:dyDescent="0.2">
      <c r="B452" s="111">
        <v>417</v>
      </c>
      <c r="C452" s="123" t="s">
        <v>162</v>
      </c>
      <c r="D452" s="124">
        <v>28210</v>
      </c>
      <c r="E452" s="123" t="s">
        <v>58</v>
      </c>
      <c r="F452" s="123" t="s">
        <v>55</v>
      </c>
      <c r="G452" s="125" t="s">
        <v>56</v>
      </c>
    </row>
    <row r="453" spans="2:7" x14ac:dyDescent="0.2">
      <c r="B453" s="112">
        <v>418</v>
      </c>
      <c r="C453" s="126" t="s">
        <v>216</v>
      </c>
      <c r="D453" s="127">
        <v>28210</v>
      </c>
      <c r="E453" s="126" t="s">
        <v>58</v>
      </c>
      <c r="F453" s="126" t="s">
        <v>55</v>
      </c>
      <c r="G453" s="128" t="s">
        <v>56</v>
      </c>
    </row>
    <row r="454" spans="2:7" x14ac:dyDescent="0.2">
      <c r="B454" s="111">
        <v>419</v>
      </c>
      <c r="C454" s="123" t="s">
        <v>94</v>
      </c>
      <c r="D454" s="124">
        <v>28225</v>
      </c>
      <c r="E454" s="123" t="s">
        <v>58</v>
      </c>
      <c r="F454" s="123" t="s">
        <v>55</v>
      </c>
      <c r="G454" s="125" t="s">
        <v>61</v>
      </c>
    </row>
    <row r="455" spans="2:7" x14ac:dyDescent="0.2">
      <c r="B455" s="112">
        <v>420</v>
      </c>
      <c r="C455" s="126" t="s">
        <v>113</v>
      </c>
      <c r="D455" s="127">
        <v>28279</v>
      </c>
      <c r="E455" s="126" t="s">
        <v>58</v>
      </c>
      <c r="F455" s="126" t="s">
        <v>55</v>
      </c>
      <c r="G455" s="128" t="s">
        <v>135</v>
      </c>
    </row>
    <row r="456" spans="2:7" x14ac:dyDescent="0.2">
      <c r="B456" s="111">
        <v>421</v>
      </c>
      <c r="C456" s="123" t="s">
        <v>164</v>
      </c>
      <c r="D456" s="124">
        <v>28297</v>
      </c>
      <c r="E456" s="123" t="s">
        <v>54</v>
      </c>
      <c r="F456" s="123" t="s">
        <v>65</v>
      </c>
      <c r="G456" s="125" t="s">
        <v>32</v>
      </c>
    </row>
    <row r="457" spans="2:7" x14ac:dyDescent="0.2">
      <c r="B457" s="112">
        <v>422</v>
      </c>
      <c r="C457" s="126" t="s">
        <v>118</v>
      </c>
      <c r="D457" s="127">
        <v>28303</v>
      </c>
      <c r="E457" s="126" t="s">
        <v>54</v>
      </c>
      <c r="F457" s="126" t="s">
        <v>72</v>
      </c>
      <c r="G457" s="128" t="s">
        <v>81</v>
      </c>
    </row>
    <row r="458" spans="2:7" x14ac:dyDescent="0.2">
      <c r="B458" s="111">
        <v>423</v>
      </c>
      <c r="C458" s="123" t="s">
        <v>76</v>
      </c>
      <c r="D458" s="124">
        <v>28309</v>
      </c>
      <c r="E458" s="123" t="s">
        <v>54</v>
      </c>
      <c r="F458" s="123" t="s">
        <v>55</v>
      </c>
      <c r="G458" s="125" t="s">
        <v>56</v>
      </c>
    </row>
    <row r="459" spans="2:7" x14ac:dyDescent="0.2">
      <c r="B459" s="112">
        <v>424</v>
      </c>
      <c r="C459" s="126" t="s">
        <v>105</v>
      </c>
      <c r="D459" s="127">
        <v>28372</v>
      </c>
      <c r="E459" s="126" t="s">
        <v>58</v>
      </c>
      <c r="F459" s="126" t="s">
        <v>66</v>
      </c>
      <c r="G459" s="128" t="s">
        <v>31</v>
      </c>
    </row>
    <row r="460" spans="2:7" x14ac:dyDescent="0.2">
      <c r="B460" s="111">
        <v>425</v>
      </c>
      <c r="C460" s="123" t="s">
        <v>217</v>
      </c>
      <c r="D460" s="124">
        <v>28372</v>
      </c>
      <c r="E460" s="123" t="s">
        <v>58</v>
      </c>
      <c r="F460" s="123" t="s">
        <v>66</v>
      </c>
      <c r="G460" s="125" t="s">
        <v>31</v>
      </c>
    </row>
    <row r="461" spans="2:7" x14ac:dyDescent="0.2">
      <c r="B461" s="112">
        <v>426</v>
      </c>
      <c r="C461" s="126" t="s">
        <v>71</v>
      </c>
      <c r="D461" s="127">
        <v>28411</v>
      </c>
      <c r="E461" s="126" t="s">
        <v>58</v>
      </c>
      <c r="F461" s="126" t="s">
        <v>66</v>
      </c>
      <c r="G461" s="128" t="s">
        <v>32</v>
      </c>
    </row>
    <row r="462" spans="2:7" x14ac:dyDescent="0.2">
      <c r="B462" s="111">
        <v>427</v>
      </c>
      <c r="C462" s="123" t="s">
        <v>155</v>
      </c>
      <c r="D462" s="124">
        <v>28477</v>
      </c>
      <c r="E462" s="123" t="s">
        <v>54</v>
      </c>
      <c r="F462" s="123" t="s">
        <v>55</v>
      </c>
      <c r="G462" s="125" t="s">
        <v>31</v>
      </c>
    </row>
    <row r="463" spans="2:7" x14ac:dyDescent="0.2">
      <c r="B463" s="112">
        <v>428</v>
      </c>
      <c r="C463" s="126" t="s">
        <v>78</v>
      </c>
      <c r="D463" s="127">
        <v>28483</v>
      </c>
      <c r="E463" s="126" t="s">
        <v>58</v>
      </c>
      <c r="F463" s="126" t="s">
        <v>55</v>
      </c>
      <c r="G463" s="128" t="s">
        <v>31</v>
      </c>
    </row>
    <row r="464" spans="2:7" x14ac:dyDescent="0.2">
      <c r="B464" s="111">
        <v>429</v>
      </c>
      <c r="C464" s="123" t="s">
        <v>78</v>
      </c>
      <c r="D464" s="124">
        <v>28495</v>
      </c>
      <c r="E464" s="123" t="s">
        <v>58</v>
      </c>
      <c r="F464" s="123" t="s">
        <v>55</v>
      </c>
      <c r="G464" s="125" t="s">
        <v>63</v>
      </c>
    </row>
    <row r="465" spans="2:7" x14ac:dyDescent="0.2">
      <c r="B465" s="112">
        <v>430</v>
      </c>
      <c r="C465" s="126" t="s">
        <v>141</v>
      </c>
      <c r="D465" s="127">
        <v>28564</v>
      </c>
      <c r="E465" s="126" t="s">
        <v>58</v>
      </c>
      <c r="F465" s="126" t="s">
        <v>55</v>
      </c>
      <c r="G465" s="128" t="s">
        <v>61</v>
      </c>
    </row>
    <row r="466" spans="2:7" x14ac:dyDescent="0.2">
      <c r="B466" s="111">
        <v>431</v>
      </c>
      <c r="C466" s="123" t="s">
        <v>80</v>
      </c>
      <c r="D466" s="124">
        <v>28591</v>
      </c>
      <c r="E466" s="123" t="s">
        <v>58</v>
      </c>
      <c r="F466" s="123" t="s">
        <v>66</v>
      </c>
      <c r="G466" s="125" t="s">
        <v>61</v>
      </c>
    </row>
    <row r="467" spans="2:7" x14ac:dyDescent="0.2">
      <c r="B467" s="112">
        <v>432</v>
      </c>
      <c r="C467" s="126" t="s">
        <v>99</v>
      </c>
      <c r="D467" s="127">
        <v>28648</v>
      </c>
      <c r="E467" s="126" t="s">
        <v>58</v>
      </c>
      <c r="F467" s="126" t="s">
        <v>55</v>
      </c>
      <c r="G467" s="128" t="s">
        <v>32</v>
      </c>
    </row>
    <row r="468" spans="2:7" x14ac:dyDescent="0.2">
      <c r="B468" s="111">
        <v>433</v>
      </c>
      <c r="C468" s="123" t="s">
        <v>62</v>
      </c>
      <c r="D468" s="124">
        <v>28675</v>
      </c>
      <c r="E468" s="123" t="s">
        <v>58</v>
      </c>
      <c r="F468" s="123" t="s">
        <v>55</v>
      </c>
      <c r="G468" s="125" t="s">
        <v>31</v>
      </c>
    </row>
    <row r="469" spans="2:7" x14ac:dyDescent="0.2">
      <c r="B469" s="112">
        <v>434</v>
      </c>
      <c r="C469" s="126" t="s">
        <v>99</v>
      </c>
      <c r="D469" s="127">
        <v>28795</v>
      </c>
      <c r="E469" s="126" t="s">
        <v>58</v>
      </c>
      <c r="F469" s="126" t="s">
        <v>72</v>
      </c>
      <c r="G469" s="128" t="s">
        <v>79</v>
      </c>
    </row>
    <row r="470" spans="2:7" x14ac:dyDescent="0.2">
      <c r="B470" s="111">
        <v>435</v>
      </c>
      <c r="C470" s="123" t="s">
        <v>218</v>
      </c>
      <c r="D470" s="124">
        <v>28795</v>
      </c>
      <c r="E470" s="123" t="s">
        <v>58</v>
      </c>
      <c r="F470" s="123" t="s">
        <v>72</v>
      </c>
      <c r="G470" s="125" t="s">
        <v>79</v>
      </c>
    </row>
    <row r="471" spans="2:7" x14ac:dyDescent="0.2">
      <c r="B471" s="112">
        <v>436</v>
      </c>
      <c r="C471" s="126" t="s">
        <v>157</v>
      </c>
      <c r="D471" s="127">
        <v>28798</v>
      </c>
      <c r="E471" s="126" t="s">
        <v>54</v>
      </c>
      <c r="F471" s="126" t="s">
        <v>55</v>
      </c>
      <c r="G471" s="128" t="s">
        <v>32</v>
      </c>
    </row>
    <row r="472" spans="2:7" x14ac:dyDescent="0.2">
      <c r="B472" s="111">
        <v>437</v>
      </c>
      <c r="C472" s="123" t="s">
        <v>219</v>
      </c>
      <c r="D472" s="124">
        <v>28798</v>
      </c>
      <c r="E472" s="123" t="s">
        <v>54</v>
      </c>
      <c r="F472" s="123" t="s">
        <v>55</v>
      </c>
      <c r="G472" s="125" t="s">
        <v>32</v>
      </c>
    </row>
    <row r="473" spans="2:7" x14ac:dyDescent="0.2">
      <c r="B473" s="112">
        <v>438</v>
      </c>
      <c r="C473" s="126" t="s">
        <v>80</v>
      </c>
      <c r="D473" s="127">
        <v>28906</v>
      </c>
      <c r="E473" s="126" t="s">
        <v>58</v>
      </c>
      <c r="F473" s="126" t="s">
        <v>72</v>
      </c>
      <c r="G473" s="128" t="s">
        <v>93</v>
      </c>
    </row>
    <row r="474" spans="2:7" x14ac:dyDescent="0.2">
      <c r="B474" s="111">
        <v>439</v>
      </c>
      <c r="C474" s="123" t="s">
        <v>220</v>
      </c>
      <c r="D474" s="124">
        <v>29188</v>
      </c>
      <c r="E474" s="123" t="s">
        <v>58</v>
      </c>
      <c r="F474" s="123" t="s">
        <v>55</v>
      </c>
      <c r="G474" s="125" t="s">
        <v>103</v>
      </c>
    </row>
    <row r="475" spans="2:7" x14ac:dyDescent="0.2">
      <c r="B475" s="112">
        <v>440</v>
      </c>
      <c r="C475" s="126" t="s">
        <v>221</v>
      </c>
      <c r="D475" s="127">
        <v>29188</v>
      </c>
      <c r="E475" s="126" t="s">
        <v>58</v>
      </c>
      <c r="F475" s="126" t="s">
        <v>55</v>
      </c>
      <c r="G475" s="128" t="s">
        <v>103</v>
      </c>
    </row>
    <row r="476" spans="2:7" x14ac:dyDescent="0.2">
      <c r="B476" s="111">
        <v>441</v>
      </c>
      <c r="C476" s="123" t="s">
        <v>80</v>
      </c>
      <c r="D476" s="124">
        <v>29200</v>
      </c>
      <c r="E476" s="123" t="s">
        <v>58</v>
      </c>
      <c r="F476" s="123" t="s">
        <v>66</v>
      </c>
      <c r="G476" s="125" t="s">
        <v>56</v>
      </c>
    </row>
    <row r="477" spans="2:7" x14ac:dyDescent="0.2">
      <c r="B477" s="112">
        <v>442</v>
      </c>
      <c r="C477" s="126" t="s">
        <v>222</v>
      </c>
      <c r="D477" s="127">
        <v>29200</v>
      </c>
      <c r="E477" s="126" t="s">
        <v>58</v>
      </c>
      <c r="F477" s="126" t="s">
        <v>66</v>
      </c>
      <c r="G477" s="128" t="s">
        <v>56</v>
      </c>
    </row>
    <row r="478" spans="2:7" x14ac:dyDescent="0.2">
      <c r="B478" s="111">
        <v>443</v>
      </c>
      <c r="C478" s="123" t="s">
        <v>106</v>
      </c>
      <c r="D478" s="124">
        <v>29233</v>
      </c>
      <c r="E478" s="123" t="s">
        <v>54</v>
      </c>
      <c r="F478" s="123" t="s">
        <v>55</v>
      </c>
      <c r="G478" s="125" t="s">
        <v>31</v>
      </c>
    </row>
    <row r="479" spans="2:7" x14ac:dyDescent="0.2">
      <c r="B479" s="112">
        <v>444</v>
      </c>
      <c r="C479" s="126" t="s">
        <v>223</v>
      </c>
      <c r="D479" s="127">
        <v>29233</v>
      </c>
      <c r="E479" s="126" t="s">
        <v>54</v>
      </c>
      <c r="F479" s="126" t="s">
        <v>55</v>
      </c>
      <c r="G479" s="128" t="s">
        <v>31</v>
      </c>
    </row>
    <row r="480" spans="2:7" x14ac:dyDescent="0.2">
      <c r="B480" s="111">
        <v>445</v>
      </c>
      <c r="C480" s="123" t="s">
        <v>53</v>
      </c>
      <c r="D480" s="124">
        <v>29248</v>
      </c>
      <c r="E480" s="123" t="s">
        <v>54</v>
      </c>
      <c r="F480" s="123" t="s">
        <v>65</v>
      </c>
      <c r="G480" s="125" t="s">
        <v>30</v>
      </c>
    </row>
    <row r="481" spans="2:7" x14ac:dyDescent="0.2">
      <c r="B481" s="112">
        <v>446</v>
      </c>
      <c r="C481" s="126" t="s">
        <v>110</v>
      </c>
      <c r="D481" s="127">
        <v>29275</v>
      </c>
      <c r="E481" s="126" t="s">
        <v>54</v>
      </c>
      <c r="F481" s="126" t="s">
        <v>72</v>
      </c>
      <c r="G481" s="128" t="s">
        <v>79</v>
      </c>
    </row>
    <row r="482" spans="2:7" x14ac:dyDescent="0.2">
      <c r="B482" s="111">
        <v>447</v>
      </c>
      <c r="C482" s="123" t="s">
        <v>224</v>
      </c>
      <c r="D482" s="124">
        <v>29275</v>
      </c>
      <c r="E482" s="123" t="s">
        <v>54</v>
      </c>
      <c r="F482" s="123" t="s">
        <v>72</v>
      </c>
      <c r="G482" s="125" t="s">
        <v>79</v>
      </c>
    </row>
    <row r="483" spans="2:7" x14ac:dyDescent="0.2">
      <c r="B483" s="112">
        <v>448</v>
      </c>
      <c r="C483" s="126" t="s">
        <v>67</v>
      </c>
      <c r="D483" s="127">
        <v>29284</v>
      </c>
      <c r="E483" s="126" t="s">
        <v>58</v>
      </c>
      <c r="F483" s="126" t="s">
        <v>72</v>
      </c>
      <c r="G483" s="128" t="s">
        <v>56</v>
      </c>
    </row>
    <row r="484" spans="2:7" x14ac:dyDescent="0.2">
      <c r="B484" s="111">
        <v>449</v>
      </c>
      <c r="C484" s="123" t="s">
        <v>225</v>
      </c>
      <c r="D484" s="124">
        <v>29284</v>
      </c>
      <c r="E484" s="123" t="s">
        <v>58</v>
      </c>
      <c r="F484" s="123" t="s">
        <v>72</v>
      </c>
      <c r="G484" s="125" t="s">
        <v>56</v>
      </c>
    </row>
    <row r="485" spans="2:7" x14ac:dyDescent="0.2">
      <c r="B485" s="112">
        <v>450</v>
      </c>
      <c r="C485" s="126" t="s">
        <v>113</v>
      </c>
      <c r="D485" s="127">
        <v>29320</v>
      </c>
      <c r="E485" s="126" t="s">
        <v>58</v>
      </c>
      <c r="F485" s="126" t="s">
        <v>55</v>
      </c>
      <c r="G485" s="128" t="s">
        <v>30</v>
      </c>
    </row>
    <row r="486" spans="2:7" x14ac:dyDescent="0.2">
      <c r="B486" s="111">
        <v>451</v>
      </c>
      <c r="C486" s="123" t="s">
        <v>226</v>
      </c>
      <c r="D486" s="124">
        <v>29320</v>
      </c>
      <c r="E486" s="123" t="s">
        <v>58</v>
      </c>
      <c r="F486" s="123" t="s">
        <v>55</v>
      </c>
      <c r="G486" s="125" t="s">
        <v>30</v>
      </c>
    </row>
    <row r="487" spans="2:7" x14ac:dyDescent="0.2">
      <c r="B487" s="112">
        <v>452</v>
      </c>
      <c r="C487" s="126" t="s">
        <v>132</v>
      </c>
      <c r="D487" s="127">
        <v>29416</v>
      </c>
      <c r="E487" s="126" t="s">
        <v>58</v>
      </c>
      <c r="F487" s="126" t="s">
        <v>66</v>
      </c>
      <c r="G487" s="128" t="s">
        <v>31</v>
      </c>
    </row>
    <row r="488" spans="2:7" x14ac:dyDescent="0.2">
      <c r="B488" s="111">
        <v>453</v>
      </c>
      <c r="C488" s="123" t="s">
        <v>227</v>
      </c>
      <c r="D488" s="124">
        <v>29416</v>
      </c>
      <c r="E488" s="123" t="s">
        <v>58</v>
      </c>
      <c r="F488" s="123" t="s">
        <v>66</v>
      </c>
      <c r="G488" s="125" t="s">
        <v>31</v>
      </c>
    </row>
    <row r="489" spans="2:7" x14ac:dyDescent="0.2">
      <c r="B489" s="112">
        <v>454</v>
      </c>
      <c r="C489" s="126" t="s">
        <v>108</v>
      </c>
      <c r="D489" s="127">
        <v>29425</v>
      </c>
      <c r="E489" s="126" t="s">
        <v>54</v>
      </c>
      <c r="F489" s="126" t="s">
        <v>55</v>
      </c>
      <c r="G489" s="128" t="s">
        <v>32</v>
      </c>
    </row>
    <row r="490" spans="2:7" x14ac:dyDescent="0.2">
      <c r="B490" s="111">
        <v>455</v>
      </c>
      <c r="C490" s="123" t="s">
        <v>97</v>
      </c>
      <c r="D490" s="124">
        <v>29485</v>
      </c>
      <c r="E490" s="123" t="s">
        <v>58</v>
      </c>
      <c r="F490" s="123" t="s">
        <v>55</v>
      </c>
      <c r="G490" s="125" t="s">
        <v>31</v>
      </c>
    </row>
    <row r="491" spans="2:7" x14ac:dyDescent="0.2">
      <c r="B491" s="112">
        <v>456</v>
      </c>
      <c r="C491" s="126" t="s">
        <v>97</v>
      </c>
      <c r="D491" s="127">
        <v>29515</v>
      </c>
      <c r="E491" s="126" t="s">
        <v>58</v>
      </c>
      <c r="F491" s="126" t="s">
        <v>72</v>
      </c>
      <c r="G491" s="128" t="s">
        <v>61</v>
      </c>
    </row>
    <row r="492" spans="2:7" x14ac:dyDescent="0.2">
      <c r="B492" s="111">
        <v>457</v>
      </c>
      <c r="C492" s="123" t="s">
        <v>101</v>
      </c>
      <c r="D492" s="124">
        <v>29527</v>
      </c>
      <c r="E492" s="123" t="s">
        <v>54</v>
      </c>
      <c r="F492" s="123" t="s">
        <v>55</v>
      </c>
      <c r="G492" s="125" t="s">
        <v>32</v>
      </c>
    </row>
    <row r="493" spans="2:7" x14ac:dyDescent="0.2">
      <c r="B493" s="112">
        <v>458</v>
      </c>
      <c r="C493" s="126" t="s">
        <v>144</v>
      </c>
      <c r="D493" s="127">
        <v>29638</v>
      </c>
      <c r="E493" s="126" t="s">
        <v>54</v>
      </c>
      <c r="F493" s="126" t="s">
        <v>55</v>
      </c>
      <c r="G493" s="128" t="s">
        <v>81</v>
      </c>
    </row>
    <row r="494" spans="2:7" x14ac:dyDescent="0.2">
      <c r="B494" s="111">
        <v>459</v>
      </c>
      <c r="C494" s="123" t="s">
        <v>110</v>
      </c>
      <c r="D494" s="124">
        <v>29653</v>
      </c>
      <c r="E494" s="123" t="s">
        <v>54</v>
      </c>
      <c r="F494" s="123" t="s">
        <v>72</v>
      </c>
      <c r="G494" s="125" t="s">
        <v>32</v>
      </c>
    </row>
    <row r="495" spans="2:7" x14ac:dyDescent="0.2">
      <c r="B495" s="112">
        <v>460</v>
      </c>
      <c r="C495" s="126" t="s">
        <v>60</v>
      </c>
      <c r="D495" s="127">
        <v>29701</v>
      </c>
      <c r="E495" s="126" t="s">
        <v>54</v>
      </c>
      <c r="F495" s="126" t="s">
        <v>55</v>
      </c>
      <c r="G495" s="128" t="s">
        <v>120</v>
      </c>
    </row>
    <row r="496" spans="2:7" x14ac:dyDescent="0.2">
      <c r="B496" s="111">
        <v>461</v>
      </c>
      <c r="C496" s="123" t="s">
        <v>228</v>
      </c>
      <c r="D496" s="124">
        <v>29701</v>
      </c>
      <c r="E496" s="123" t="s">
        <v>54</v>
      </c>
      <c r="F496" s="123" t="s">
        <v>55</v>
      </c>
      <c r="G496" s="125" t="s">
        <v>120</v>
      </c>
    </row>
    <row r="497" spans="2:7" x14ac:dyDescent="0.2">
      <c r="B497" s="112">
        <v>462</v>
      </c>
      <c r="C497" s="126" t="s">
        <v>76</v>
      </c>
      <c r="D497" s="127">
        <v>29725</v>
      </c>
      <c r="E497" s="126" t="s">
        <v>54</v>
      </c>
      <c r="F497" s="126" t="s">
        <v>55</v>
      </c>
      <c r="G497" s="128" t="s">
        <v>31</v>
      </c>
    </row>
    <row r="498" spans="2:7" x14ac:dyDescent="0.2">
      <c r="B498" s="111">
        <v>463</v>
      </c>
      <c r="C498" s="123" t="s">
        <v>162</v>
      </c>
      <c r="D498" s="124">
        <v>29743</v>
      </c>
      <c r="E498" s="123" t="s">
        <v>58</v>
      </c>
      <c r="F498" s="123" t="s">
        <v>55</v>
      </c>
      <c r="G498" s="125" t="s">
        <v>31</v>
      </c>
    </row>
    <row r="499" spans="2:7" x14ac:dyDescent="0.2">
      <c r="B499" s="112">
        <v>464</v>
      </c>
      <c r="C499" s="126" t="s">
        <v>92</v>
      </c>
      <c r="D499" s="127">
        <v>29770</v>
      </c>
      <c r="E499" s="126" t="s">
        <v>58</v>
      </c>
      <c r="F499" s="126" t="s">
        <v>55</v>
      </c>
      <c r="G499" s="128" t="s">
        <v>32</v>
      </c>
    </row>
    <row r="500" spans="2:7" x14ac:dyDescent="0.2">
      <c r="B500" s="111">
        <v>465</v>
      </c>
      <c r="C500" s="123" t="s">
        <v>125</v>
      </c>
      <c r="D500" s="124">
        <v>29833</v>
      </c>
      <c r="E500" s="123" t="s">
        <v>58</v>
      </c>
      <c r="F500" s="123" t="s">
        <v>72</v>
      </c>
      <c r="G500" s="125" t="s">
        <v>61</v>
      </c>
    </row>
    <row r="501" spans="2:7" x14ac:dyDescent="0.2">
      <c r="B501" s="112">
        <v>466</v>
      </c>
      <c r="C501" s="126" t="s">
        <v>110</v>
      </c>
      <c r="D501" s="127">
        <v>29851</v>
      </c>
      <c r="E501" s="126" t="s">
        <v>54</v>
      </c>
      <c r="F501" s="126" t="s">
        <v>55</v>
      </c>
      <c r="G501" s="128" t="s">
        <v>93</v>
      </c>
    </row>
    <row r="502" spans="2:7" x14ac:dyDescent="0.2">
      <c r="B502" s="111">
        <v>467</v>
      </c>
      <c r="C502" s="123" t="s">
        <v>132</v>
      </c>
      <c r="D502" s="124">
        <v>29932</v>
      </c>
      <c r="E502" s="123" t="s">
        <v>58</v>
      </c>
      <c r="F502" s="123" t="s">
        <v>66</v>
      </c>
      <c r="G502" s="125" t="s">
        <v>63</v>
      </c>
    </row>
    <row r="503" spans="2:7" x14ac:dyDescent="0.2">
      <c r="B503" s="112">
        <v>468</v>
      </c>
      <c r="C503" s="126" t="s">
        <v>73</v>
      </c>
      <c r="D503" s="127">
        <v>29935</v>
      </c>
      <c r="E503" s="126" t="s">
        <v>58</v>
      </c>
      <c r="F503" s="126" t="s">
        <v>55</v>
      </c>
      <c r="G503" s="128" t="s">
        <v>31</v>
      </c>
    </row>
    <row r="504" spans="2:7" x14ac:dyDescent="0.2">
      <c r="B504" s="111">
        <v>469</v>
      </c>
      <c r="C504" s="123" t="s">
        <v>67</v>
      </c>
      <c r="D504" s="124">
        <v>29935</v>
      </c>
      <c r="E504" s="123" t="s">
        <v>58</v>
      </c>
      <c r="F504" s="123" t="s">
        <v>55</v>
      </c>
      <c r="G504" s="125" t="s">
        <v>120</v>
      </c>
    </row>
    <row r="505" spans="2:7" x14ac:dyDescent="0.2">
      <c r="B505" s="112">
        <v>470</v>
      </c>
      <c r="C505" s="126" t="s">
        <v>125</v>
      </c>
      <c r="D505" s="127">
        <v>29944</v>
      </c>
      <c r="E505" s="126" t="s">
        <v>58</v>
      </c>
      <c r="F505" s="126" t="s">
        <v>55</v>
      </c>
      <c r="G505" s="128" t="s">
        <v>61</v>
      </c>
    </row>
    <row r="506" spans="2:7" x14ac:dyDescent="0.2">
      <c r="B506" s="111">
        <v>471</v>
      </c>
      <c r="C506" s="123" t="s">
        <v>71</v>
      </c>
      <c r="D506" s="124">
        <v>29956</v>
      </c>
      <c r="E506" s="123" t="s">
        <v>58</v>
      </c>
      <c r="F506" s="123" t="s">
        <v>66</v>
      </c>
      <c r="G506" s="125" t="s">
        <v>93</v>
      </c>
    </row>
    <row r="507" spans="2:7" x14ac:dyDescent="0.2">
      <c r="B507" s="112">
        <v>472</v>
      </c>
      <c r="C507" s="126" t="s">
        <v>140</v>
      </c>
      <c r="D507" s="127">
        <v>29959</v>
      </c>
      <c r="E507" s="126" t="s">
        <v>54</v>
      </c>
      <c r="F507" s="126" t="s">
        <v>55</v>
      </c>
      <c r="G507" s="128" t="s">
        <v>93</v>
      </c>
    </row>
    <row r="508" spans="2:7" x14ac:dyDescent="0.2">
      <c r="B508" s="111">
        <v>473</v>
      </c>
      <c r="C508" s="123" t="s">
        <v>148</v>
      </c>
      <c r="D508" s="124">
        <v>29974</v>
      </c>
      <c r="E508" s="123" t="s">
        <v>54</v>
      </c>
      <c r="F508" s="123" t="s">
        <v>55</v>
      </c>
      <c r="G508" s="125" t="s">
        <v>93</v>
      </c>
    </row>
    <row r="509" spans="2:7" x14ac:dyDescent="0.2">
      <c r="B509" s="112">
        <v>474</v>
      </c>
      <c r="C509" s="126" t="s">
        <v>186</v>
      </c>
      <c r="D509" s="127">
        <v>29989</v>
      </c>
      <c r="E509" s="126" t="s">
        <v>54</v>
      </c>
      <c r="F509" s="126" t="s">
        <v>55</v>
      </c>
      <c r="G509" s="128" t="s">
        <v>63</v>
      </c>
    </row>
    <row r="510" spans="2:7" x14ac:dyDescent="0.2">
      <c r="B510" s="111">
        <v>475</v>
      </c>
      <c r="C510" s="123" t="s">
        <v>116</v>
      </c>
      <c r="D510" s="124">
        <v>30046</v>
      </c>
      <c r="E510" s="123" t="s">
        <v>54</v>
      </c>
      <c r="F510" s="123" t="s">
        <v>65</v>
      </c>
      <c r="G510" s="125" t="s">
        <v>32</v>
      </c>
    </row>
    <row r="511" spans="2:7" x14ac:dyDescent="0.2">
      <c r="B511" s="112">
        <v>476</v>
      </c>
      <c r="C511" s="126" t="s">
        <v>101</v>
      </c>
      <c r="D511" s="127">
        <v>30091</v>
      </c>
      <c r="E511" s="126" t="s">
        <v>54</v>
      </c>
      <c r="F511" s="126" t="s">
        <v>72</v>
      </c>
      <c r="G511" s="128" t="s">
        <v>32</v>
      </c>
    </row>
    <row r="512" spans="2:7" x14ac:dyDescent="0.2">
      <c r="B512" s="111">
        <v>477</v>
      </c>
      <c r="C512" s="123" t="s">
        <v>105</v>
      </c>
      <c r="D512" s="124">
        <v>30097</v>
      </c>
      <c r="E512" s="123" t="s">
        <v>58</v>
      </c>
      <c r="F512" s="123" t="s">
        <v>55</v>
      </c>
      <c r="G512" s="125" t="s">
        <v>32</v>
      </c>
    </row>
    <row r="513" spans="2:7" x14ac:dyDescent="0.2">
      <c r="B513" s="112">
        <v>478</v>
      </c>
      <c r="C513" s="126" t="s">
        <v>89</v>
      </c>
      <c r="D513" s="127">
        <v>30205</v>
      </c>
      <c r="E513" s="126" t="s">
        <v>54</v>
      </c>
      <c r="F513" s="126" t="s">
        <v>55</v>
      </c>
      <c r="G513" s="128" t="s">
        <v>32</v>
      </c>
    </row>
    <row r="514" spans="2:7" ht="15.75" thickBot="1" x14ac:dyDescent="0.25">
      <c r="B514" s="113">
        <v>479</v>
      </c>
      <c r="C514" s="129" t="s">
        <v>125</v>
      </c>
      <c r="D514" s="130">
        <v>30223</v>
      </c>
      <c r="E514" s="129" t="s">
        <v>58</v>
      </c>
      <c r="F514" s="129" t="s">
        <v>66</v>
      </c>
      <c r="G514" s="131" t="s">
        <v>31</v>
      </c>
    </row>
    <row r="515" spans="2:7" ht="15.75" thickTop="1" x14ac:dyDescent="0.2">
      <c r="B515" s="114">
        <f>MAX(KASUS17!$B$36:$B$514)</f>
        <v>479</v>
      </c>
      <c r="C515" s="115"/>
      <c r="D515" s="116"/>
      <c r="E515" s="115"/>
      <c r="F515" s="115"/>
      <c r="G515" s="117"/>
    </row>
  </sheetData>
  <mergeCells count="1">
    <mergeCell ref="B5:G5"/>
  </mergeCells>
  <conditionalFormatting sqref="B7:G31">
    <cfRule type="notContainsBlanks" dxfId="2" priority="1">
      <formula>LEN(TRIM(B7))&gt;0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46" r:id="rId3" name="Scroll Bar 2">
              <controlPr defaultSize="0" autoPict="0">
                <anchor moveWithCells="1">
                  <from>
                    <xdr:col>3</xdr:col>
                    <xdr:colOff>314325</xdr:colOff>
                    <xdr:row>2</xdr:row>
                    <xdr:rowOff>19050</xdr:rowOff>
                  </from>
                  <to>
                    <xdr:col>3</xdr:col>
                    <xdr:colOff>800100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8"/>
  <sheetViews>
    <sheetView showGridLines="0" workbookViewId="0">
      <selection activeCell="E8" sqref="E8:F9"/>
    </sheetView>
  </sheetViews>
  <sheetFormatPr defaultRowHeight="15" x14ac:dyDescent="0.2"/>
  <cols>
    <col min="1" max="1" width="5.85546875" style="100" customWidth="1"/>
    <col min="2" max="2" width="11.85546875" style="100" customWidth="1"/>
    <col min="3" max="3" width="12.7109375" style="100" customWidth="1"/>
    <col min="4" max="4" width="4.5703125" style="100" customWidth="1"/>
    <col min="5" max="5" width="34.140625" style="100" customWidth="1"/>
    <col min="6" max="6" width="18" style="100" customWidth="1"/>
    <col min="7" max="7" width="38.42578125" style="100" customWidth="1"/>
    <col min="8" max="8" width="5.85546875" style="100" customWidth="1"/>
    <col min="9" max="16384" width="9.140625" style="100"/>
  </cols>
  <sheetData>
    <row r="1" spans="2:7" ht="19.5" customHeight="1" x14ac:dyDescent="0.2"/>
    <row r="2" spans="2:7" ht="18.75" x14ac:dyDescent="0.2">
      <c r="B2" s="140" t="s">
        <v>41</v>
      </c>
    </row>
    <row r="3" spans="2:7" x14ac:dyDescent="0.2">
      <c r="B3" s="100" t="s">
        <v>317</v>
      </c>
    </row>
    <row r="4" spans="2:7" ht="15" customHeight="1" x14ac:dyDescent="0.2">
      <c r="B4" s="132" t="s">
        <v>42</v>
      </c>
      <c r="C4" s="133" t="s">
        <v>43</v>
      </c>
      <c r="E4" s="120" t="s">
        <v>44</v>
      </c>
      <c r="F4" s="141">
        <v>42046</v>
      </c>
    </row>
    <row r="5" spans="2:7" x14ac:dyDescent="0.2">
      <c r="B5" s="134">
        <v>1</v>
      </c>
      <c r="C5" s="135">
        <v>10250</v>
      </c>
      <c r="E5" s="120" t="s">
        <v>45</v>
      </c>
      <c r="F5" s="142"/>
      <c r="G5" s="136" t="s">
        <v>474</v>
      </c>
    </row>
    <row r="6" spans="2:7" x14ac:dyDescent="0.2">
      <c r="B6" s="137">
        <v>2</v>
      </c>
      <c r="C6" s="138">
        <v>10300</v>
      </c>
    </row>
    <row r="7" spans="2:7" x14ac:dyDescent="0.2">
      <c r="B7" s="137">
        <v>3</v>
      </c>
      <c r="C7" s="138">
        <v>10600</v>
      </c>
      <c r="E7" s="139" t="s">
        <v>46</v>
      </c>
    </row>
    <row r="8" spans="2:7" x14ac:dyDescent="0.2">
      <c r="B8" s="137">
        <v>4</v>
      </c>
      <c r="C8" s="138">
        <v>10500</v>
      </c>
      <c r="E8" s="286"/>
      <c r="F8" s="287"/>
    </row>
    <row r="9" spans="2:7" x14ac:dyDescent="0.2">
      <c r="B9" s="137">
        <v>5</v>
      </c>
      <c r="C9" s="138">
        <v>10400</v>
      </c>
      <c r="E9" s="287"/>
      <c r="F9" s="287"/>
    </row>
    <row r="10" spans="2:7" x14ac:dyDescent="0.2">
      <c r="B10" s="137">
        <v>6</v>
      </c>
      <c r="C10" s="138">
        <v>10550</v>
      </c>
      <c r="E10" s="136" t="s">
        <v>475</v>
      </c>
    </row>
    <row r="11" spans="2:7" x14ac:dyDescent="0.2">
      <c r="B11" s="137">
        <v>7</v>
      </c>
      <c r="C11" s="138">
        <v>10750</v>
      </c>
    </row>
    <row r="12" spans="2:7" x14ac:dyDescent="0.2">
      <c r="B12" s="137">
        <v>8</v>
      </c>
      <c r="C12" s="138">
        <v>10800</v>
      </c>
    </row>
    <row r="13" spans="2:7" x14ac:dyDescent="0.2">
      <c r="B13" s="137">
        <v>9</v>
      </c>
      <c r="C13" s="138">
        <v>10650</v>
      </c>
    </row>
    <row r="14" spans="2:7" x14ac:dyDescent="0.2">
      <c r="B14" s="137">
        <v>10</v>
      </c>
      <c r="C14" s="138">
        <v>10750</v>
      </c>
    </row>
    <row r="15" spans="2:7" x14ac:dyDescent="0.2">
      <c r="B15" s="137">
        <v>11</v>
      </c>
      <c r="C15" s="138">
        <v>10900</v>
      </c>
    </row>
    <row r="16" spans="2:7" x14ac:dyDescent="0.2">
      <c r="B16" s="137">
        <v>12</v>
      </c>
      <c r="C16" s="138">
        <v>11050</v>
      </c>
    </row>
    <row r="17" spans="2:3" x14ac:dyDescent="0.2">
      <c r="B17" s="137">
        <v>13</v>
      </c>
      <c r="C17" s="138">
        <v>11000</v>
      </c>
    </row>
    <row r="18" spans="2:3" x14ac:dyDescent="0.2">
      <c r="B18" s="137">
        <v>14</v>
      </c>
      <c r="C18" s="138">
        <v>11250</v>
      </c>
    </row>
    <row r="19" spans="2:3" x14ac:dyDescent="0.2">
      <c r="B19" s="137">
        <v>15</v>
      </c>
      <c r="C19" s="138">
        <v>11200</v>
      </c>
    </row>
    <row r="20" spans="2:3" x14ac:dyDescent="0.2">
      <c r="B20" s="137">
        <v>16</v>
      </c>
      <c r="C20" s="138">
        <v>11300</v>
      </c>
    </row>
    <row r="21" spans="2:3" x14ac:dyDescent="0.2">
      <c r="B21" s="137">
        <v>17</v>
      </c>
      <c r="C21" s="138">
        <v>11250</v>
      </c>
    </row>
    <row r="22" spans="2:3" x14ac:dyDescent="0.2">
      <c r="B22" s="137">
        <v>18</v>
      </c>
      <c r="C22" s="138">
        <v>11150</v>
      </c>
    </row>
    <row r="23" spans="2:3" x14ac:dyDescent="0.2">
      <c r="B23" s="137">
        <v>19</v>
      </c>
      <c r="C23" s="138">
        <v>11250</v>
      </c>
    </row>
    <row r="24" spans="2:3" x14ac:dyDescent="0.2">
      <c r="B24" s="137">
        <v>20</v>
      </c>
      <c r="C24" s="138">
        <v>11150</v>
      </c>
    </row>
    <row r="25" spans="2:3" x14ac:dyDescent="0.2">
      <c r="B25" s="137">
        <v>21</v>
      </c>
      <c r="C25" s="138">
        <v>11200</v>
      </c>
    </row>
    <row r="26" spans="2:3" x14ac:dyDescent="0.2">
      <c r="B26" s="137">
        <v>22</v>
      </c>
      <c r="C26" s="138">
        <v>11050</v>
      </c>
    </row>
    <row r="27" spans="2:3" x14ac:dyDescent="0.2">
      <c r="B27" s="137">
        <v>23</v>
      </c>
      <c r="C27" s="138">
        <v>10950</v>
      </c>
    </row>
    <row r="28" spans="2:3" x14ac:dyDescent="0.2">
      <c r="B28" s="137">
        <v>24</v>
      </c>
      <c r="C28" s="138">
        <v>11000</v>
      </c>
    </row>
    <row r="29" spans="2:3" x14ac:dyDescent="0.2">
      <c r="B29" s="137">
        <v>25</v>
      </c>
      <c r="C29" s="138">
        <v>10850</v>
      </c>
    </row>
    <row r="30" spans="2:3" x14ac:dyDescent="0.2">
      <c r="B30" s="137">
        <v>26</v>
      </c>
      <c r="C30" s="138">
        <v>10750</v>
      </c>
    </row>
    <row r="31" spans="2:3" x14ac:dyDescent="0.2">
      <c r="B31" s="137">
        <v>27</v>
      </c>
      <c r="C31" s="138">
        <v>10900</v>
      </c>
    </row>
    <row r="32" spans="2:3" x14ac:dyDescent="0.2">
      <c r="B32" s="137">
        <v>28</v>
      </c>
      <c r="C32" s="138">
        <v>10800</v>
      </c>
    </row>
    <row r="33" spans="2:3" x14ac:dyDescent="0.2">
      <c r="B33" s="137">
        <v>29</v>
      </c>
      <c r="C33" s="138">
        <v>10800</v>
      </c>
    </row>
    <row r="34" spans="2:3" x14ac:dyDescent="0.2">
      <c r="B34" s="137">
        <v>30</v>
      </c>
      <c r="C34" s="138">
        <v>11050</v>
      </c>
    </row>
    <row r="35" spans="2:3" x14ac:dyDescent="0.2">
      <c r="B35" s="137">
        <v>31</v>
      </c>
      <c r="C35" s="138">
        <v>11000</v>
      </c>
    </row>
    <row r="36" spans="2:3" x14ac:dyDescent="0.2">
      <c r="B36" s="137">
        <v>32</v>
      </c>
      <c r="C36" s="138">
        <v>10950</v>
      </c>
    </row>
    <row r="37" spans="2:3" x14ac:dyDescent="0.2">
      <c r="B37" s="137">
        <v>33</v>
      </c>
      <c r="C37" s="138">
        <v>10900</v>
      </c>
    </row>
    <row r="38" spans="2:3" x14ac:dyDescent="0.2">
      <c r="B38" s="137">
        <v>34</v>
      </c>
      <c r="C38" s="138">
        <v>10850</v>
      </c>
    </row>
    <row r="39" spans="2:3" x14ac:dyDescent="0.2">
      <c r="B39" s="137">
        <v>35</v>
      </c>
      <c r="C39" s="138">
        <v>10750</v>
      </c>
    </row>
    <row r="40" spans="2:3" x14ac:dyDescent="0.2">
      <c r="B40" s="137">
        <v>36</v>
      </c>
      <c r="C40" s="138">
        <v>10500</v>
      </c>
    </row>
    <row r="41" spans="2:3" x14ac:dyDescent="0.2">
      <c r="B41" s="137">
        <v>37</v>
      </c>
      <c r="C41" s="138">
        <v>10500</v>
      </c>
    </row>
    <row r="42" spans="2:3" x14ac:dyDescent="0.2">
      <c r="B42" s="137">
        <v>38</v>
      </c>
      <c r="C42" s="138">
        <v>10750</v>
      </c>
    </row>
    <row r="43" spans="2:3" x14ac:dyDescent="0.2">
      <c r="B43" s="137">
        <v>39</v>
      </c>
      <c r="C43" s="138">
        <v>10450</v>
      </c>
    </row>
    <row r="44" spans="2:3" x14ac:dyDescent="0.2">
      <c r="B44" s="137">
        <v>40</v>
      </c>
      <c r="C44" s="138">
        <v>10250</v>
      </c>
    </row>
    <row r="45" spans="2:3" x14ac:dyDescent="0.2">
      <c r="B45" s="137">
        <v>41</v>
      </c>
      <c r="C45" s="138">
        <v>10400</v>
      </c>
    </row>
    <row r="46" spans="2:3" x14ac:dyDescent="0.2">
      <c r="B46" s="137">
        <v>42</v>
      </c>
      <c r="C46" s="138">
        <v>10300</v>
      </c>
    </row>
    <row r="47" spans="2:3" x14ac:dyDescent="0.2">
      <c r="B47" s="137">
        <v>43</v>
      </c>
      <c r="C47" s="138">
        <v>10250</v>
      </c>
    </row>
    <row r="48" spans="2:3" x14ac:dyDescent="0.2">
      <c r="B48" s="137">
        <v>44</v>
      </c>
      <c r="C48" s="138">
        <v>10200</v>
      </c>
    </row>
    <row r="49" spans="2:3" x14ac:dyDescent="0.2">
      <c r="B49" s="137">
        <v>45</v>
      </c>
      <c r="C49" s="138">
        <v>10450</v>
      </c>
    </row>
    <row r="50" spans="2:3" x14ac:dyDescent="0.2">
      <c r="B50" s="137">
        <v>46</v>
      </c>
      <c r="C50" s="138">
        <v>10550</v>
      </c>
    </row>
    <row r="51" spans="2:3" x14ac:dyDescent="0.2">
      <c r="B51" s="137">
        <v>47</v>
      </c>
      <c r="C51" s="138">
        <v>10650</v>
      </c>
    </row>
    <row r="52" spans="2:3" x14ac:dyDescent="0.2">
      <c r="B52" s="137">
        <v>48</v>
      </c>
      <c r="C52" s="138">
        <v>10500</v>
      </c>
    </row>
    <row r="53" spans="2:3" x14ac:dyDescent="0.2">
      <c r="B53" s="137">
        <v>49</v>
      </c>
      <c r="C53" s="138">
        <v>10450</v>
      </c>
    </row>
    <row r="54" spans="2:3" x14ac:dyDescent="0.2">
      <c r="B54" s="137">
        <v>50</v>
      </c>
      <c r="C54" s="138">
        <v>10250</v>
      </c>
    </row>
    <row r="55" spans="2:3" x14ac:dyDescent="0.2">
      <c r="B55" s="137">
        <v>51</v>
      </c>
      <c r="C55" s="138">
        <v>10100</v>
      </c>
    </row>
    <row r="56" spans="2:3" x14ac:dyDescent="0.2">
      <c r="B56" s="137">
        <v>52</v>
      </c>
      <c r="C56" s="138">
        <v>10050</v>
      </c>
    </row>
    <row r="57" spans="2:3" x14ac:dyDescent="0.2">
      <c r="B57" s="134">
        <v>53</v>
      </c>
      <c r="C57" s="135">
        <v>10000</v>
      </c>
    </row>
    <row r="58" spans="2:3" ht="19.5" customHeight="1" x14ac:dyDescent="0.2"/>
  </sheetData>
  <mergeCells count="1">
    <mergeCell ref="E8:F9"/>
  </mergeCells>
  <conditionalFormatting sqref="B5:B57">
    <cfRule type="cellIs" dxfId="1" priority="1" operator="equal">
      <formula>WEEKNUM($F$4,1)</formula>
    </cfRule>
  </conditionalFormatting>
  <pageMargins left="0.7" right="0.7" top="0.75" bottom="0.75" header="0.3" footer="0.3"/>
  <pageSetup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showGridLines="0" workbookViewId="0">
      <selection activeCell="E4" sqref="E4:E9"/>
    </sheetView>
  </sheetViews>
  <sheetFormatPr defaultRowHeight="15" x14ac:dyDescent="0.2"/>
  <cols>
    <col min="1" max="1" width="5.85546875" style="143" customWidth="1"/>
    <col min="2" max="2" width="17.85546875" style="143" customWidth="1"/>
    <col min="3" max="3" width="12.85546875" style="143" customWidth="1"/>
    <col min="4" max="4" width="3.7109375" style="143" customWidth="1"/>
    <col min="5" max="5" width="32.85546875" style="143" customWidth="1"/>
    <col min="6" max="6" width="5.85546875" style="143" customWidth="1"/>
    <col min="7" max="16384" width="9.140625" style="143"/>
  </cols>
  <sheetData>
    <row r="1" spans="2:5" ht="19.5" customHeight="1" x14ac:dyDescent="0.2"/>
    <row r="2" spans="2:5" ht="19.5" customHeight="1" x14ac:dyDescent="0.2">
      <c r="B2" s="31" t="s">
        <v>280</v>
      </c>
    </row>
    <row r="3" spans="2:5" ht="15.75" customHeight="1" x14ac:dyDescent="0.2">
      <c r="B3" s="84" t="s">
        <v>263</v>
      </c>
      <c r="C3" s="144" t="s">
        <v>264</v>
      </c>
      <c r="E3" s="81" t="s">
        <v>265</v>
      </c>
    </row>
    <row r="4" spans="2:5" ht="17.25" customHeight="1" x14ac:dyDescent="0.2">
      <c r="B4" s="145" t="s">
        <v>278</v>
      </c>
      <c r="C4" s="146">
        <v>24364</v>
      </c>
      <c r="E4" s="147"/>
    </row>
    <row r="5" spans="2:5" ht="17.25" customHeight="1" x14ac:dyDescent="0.2">
      <c r="B5" s="145" t="s">
        <v>279</v>
      </c>
      <c r="C5" s="146">
        <v>24915</v>
      </c>
      <c r="E5" s="148"/>
    </row>
    <row r="6" spans="2:5" ht="17.25" customHeight="1" x14ac:dyDescent="0.2">
      <c r="B6" s="145" t="s">
        <v>266</v>
      </c>
      <c r="C6" s="146">
        <v>35181</v>
      </c>
      <c r="E6" s="148"/>
    </row>
    <row r="7" spans="2:5" ht="17.25" customHeight="1" x14ac:dyDescent="0.2">
      <c r="B7" s="145" t="s">
        <v>267</v>
      </c>
      <c r="C7" s="146">
        <v>35030</v>
      </c>
      <c r="E7" s="148"/>
    </row>
    <row r="8" spans="2:5" ht="17.25" customHeight="1" x14ac:dyDescent="0.2">
      <c r="B8" s="145" t="s">
        <v>268</v>
      </c>
      <c r="C8" s="146">
        <v>37131</v>
      </c>
      <c r="E8" s="148"/>
    </row>
    <row r="9" spans="2:5" ht="17.25" customHeight="1" x14ac:dyDescent="0.2">
      <c r="B9" s="149" t="s">
        <v>30</v>
      </c>
      <c r="C9" s="150">
        <f ca="1">NOW()</f>
        <v>42742.312078935189</v>
      </c>
      <c r="E9" s="151"/>
    </row>
    <row r="10" spans="2:5" ht="18" customHeight="1" x14ac:dyDescent="0.2">
      <c r="E10" s="152" t="s">
        <v>476</v>
      </c>
    </row>
    <row r="11" spans="2:5" ht="19.5" customHeight="1" x14ac:dyDescent="0.2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19"/>
  <sheetViews>
    <sheetView showGridLines="0" workbookViewId="0">
      <selection activeCell="G17" sqref="G17:G18"/>
    </sheetView>
  </sheetViews>
  <sheetFormatPr defaultRowHeight="15" x14ac:dyDescent="0.2"/>
  <cols>
    <col min="1" max="1" width="5.85546875" style="163" customWidth="1"/>
    <col min="2" max="2" width="8" style="163" customWidth="1"/>
    <col min="3" max="3" width="27" style="163" customWidth="1"/>
    <col min="4" max="4" width="13.85546875" style="163" customWidth="1"/>
    <col min="5" max="5" width="4.85546875" style="163" customWidth="1"/>
    <col min="6" max="6" width="8.140625" style="163" customWidth="1"/>
    <col min="7" max="7" width="30.140625" style="163" customWidth="1"/>
    <col min="8" max="8" width="4.85546875" style="163" customWidth="1"/>
    <col min="9" max="9" width="5.5703125" style="163" customWidth="1"/>
    <col min="10" max="10" width="53.85546875" style="163" customWidth="1"/>
    <col min="11" max="11" width="5.85546875" style="163" customWidth="1"/>
    <col min="12" max="16384" width="9.140625" style="163"/>
  </cols>
  <sheetData>
    <row r="1" spans="2:10" ht="19.5" customHeight="1" x14ac:dyDescent="0.2"/>
    <row r="2" spans="2:10" ht="18.75" x14ac:dyDescent="0.2">
      <c r="B2" s="164" t="s">
        <v>318</v>
      </c>
    </row>
    <row r="3" spans="2:10" ht="18" customHeight="1" x14ac:dyDescent="0.2">
      <c r="B3" s="266" t="s">
        <v>319</v>
      </c>
      <c r="C3" s="266"/>
      <c r="D3" s="165"/>
    </row>
    <row r="4" spans="2:10" x14ac:dyDescent="0.2">
      <c r="B4" s="199" t="s">
        <v>320</v>
      </c>
      <c r="C4" s="166"/>
    </row>
    <row r="5" spans="2:10" x14ac:dyDescent="0.2">
      <c r="B5" s="228" t="s">
        <v>321</v>
      </c>
      <c r="C5" s="166" t="s">
        <v>322</v>
      </c>
    </row>
    <row r="6" spans="2:10" ht="18" x14ac:dyDescent="0.2">
      <c r="B6" s="167" t="s">
        <v>323</v>
      </c>
      <c r="C6" s="166" t="s">
        <v>324</v>
      </c>
    </row>
    <row r="7" spans="2:10" ht="18" x14ac:dyDescent="0.2">
      <c r="B7" s="167" t="s">
        <v>325</v>
      </c>
      <c r="C7" s="166" t="s">
        <v>326</v>
      </c>
    </row>
    <row r="8" spans="2:10" ht="6.75" customHeight="1" x14ac:dyDescent="0.2"/>
    <row r="9" spans="2:10" x14ac:dyDescent="0.2">
      <c r="B9" s="168" t="s">
        <v>330</v>
      </c>
    </row>
    <row r="10" spans="2:10" ht="17.25" customHeight="1" x14ac:dyDescent="0.2">
      <c r="B10" s="168"/>
      <c r="C10" s="169" t="s">
        <v>328</v>
      </c>
      <c r="D10" s="170">
        <v>825</v>
      </c>
      <c r="F10" s="168" t="s">
        <v>331</v>
      </c>
    </row>
    <row r="11" spans="2:10" ht="17.25" customHeight="1" x14ac:dyDescent="0.2">
      <c r="B11" s="168"/>
      <c r="C11" s="174" t="s">
        <v>332</v>
      </c>
      <c r="D11" s="175">
        <v>145</v>
      </c>
      <c r="F11" s="176" t="s">
        <v>333</v>
      </c>
      <c r="G11" s="163" t="s">
        <v>334</v>
      </c>
    </row>
    <row r="12" spans="2:10" ht="17.25" customHeight="1" x14ac:dyDescent="0.2">
      <c r="B12" s="168"/>
      <c r="C12" s="169" t="s">
        <v>329</v>
      </c>
      <c r="D12" s="170">
        <v>751</v>
      </c>
      <c r="F12" s="228" t="s">
        <v>335</v>
      </c>
      <c r="G12" s="177"/>
      <c r="I12" s="168" t="s">
        <v>336</v>
      </c>
    </row>
    <row r="13" spans="2:10" ht="17.25" customHeight="1" x14ac:dyDescent="0.2">
      <c r="B13" s="168"/>
      <c r="C13" s="174" t="s">
        <v>337</v>
      </c>
      <c r="D13" s="175">
        <v>138</v>
      </c>
      <c r="F13" s="228" t="s">
        <v>335</v>
      </c>
      <c r="G13" s="178"/>
      <c r="I13" s="201" t="s">
        <v>338</v>
      </c>
      <c r="J13" s="200" t="s">
        <v>339</v>
      </c>
    </row>
    <row r="14" spans="2:10" x14ac:dyDescent="0.2">
      <c r="B14" s="168"/>
      <c r="I14" s="179" t="s">
        <v>340</v>
      </c>
      <c r="J14" s="180" t="s">
        <v>453</v>
      </c>
    </row>
    <row r="15" spans="2:10" x14ac:dyDescent="0.2">
      <c r="B15" s="168"/>
      <c r="F15" s="168" t="s">
        <v>327</v>
      </c>
      <c r="I15" s="179" t="s">
        <v>341</v>
      </c>
      <c r="J15" s="180" t="s">
        <v>454</v>
      </c>
    </row>
    <row r="16" spans="2:10" ht="17.25" customHeight="1" x14ac:dyDescent="0.2">
      <c r="F16" s="228" t="s">
        <v>342</v>
      </c>
      <c r="G16" s="163" t="s">
        <v>343</v>
      </c>
      <c r="I16" s="179" t="s">
        <v>344</v>
      </c>
      <c r="J16" s="267" t="s">
        <v>455</v>
      </c>
    </row>
    <row r="17" spans="3:10" ht="17.25" customHeight="1" x14ac:dyDescent="0.2">
      <c r="F17" s="228" t="s">
        <v>335</v>
      </c>
      <c r="G17" s="177"/>
      <c r="I17" s="179"/>
      <c r="J17" s="267"/>
    </row>
    <row r="18" spans="3:10" ht="16.5" customHeight="1" x14ac:dyDescent="0.2">
      <c r="C18" s="181"/>
      <c r="E18" s="173"/>
      <c r="F18" s="228" t="s">
        <v>335</v>
      </c>
      <c r="G18" s="182"/>
      <c r="I18" s="179" t="s">
        <v>345</v>
      </c>
      <c r="J18" s="180" t="s">
        <v>456</v>
      </c>
    </row>
    <row r="19" spans="3:10" ht="19.5" customHeight="1" x14ac:dyDescent="0.2"/>
  </sheetData>
  <mergeCells count="2">
    <mergeCell ref="B3:C3"/>
    <mergeCell ref="J16:J17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7889" r:id="rId3" name="Scroll Bar 1">
              <controlPr defaultSize="0" autoPict="0">
                <anchor moveWithCells="1">
                  <from>
                    <xdr:col>2</xdr:col>
                    <xdr:colOff>1257300</xdr:colOff>
                    <xdr:row>9</xdr:row>
                    <xdr:rowOff>38100</xdr:rowOff>
                  </from>
                  <to>
                    <xdr:col>2</xdr:col>
                    <xdr:colOff>1743075</xdr:colOff>
                    <xdr:row>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0" r:id="rId4" name="Scroll Bar 2">
              <controlPr defaultSize="0" autoPict="0">
                <anchor moveWithCells="1">
                  <from>
                    <xdr:col>2</xdr:col>
                    <xdr:colOff>1257300</xdr:colOff>
                    <xdr:row>11</xdr:row>
                    <xdr:rowOff>19050</xdr:rowOff>
                  </from>
                  <to>
                    <xdr:col>2</xdr:col>
                    <xdr:colOff>1743075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1" r:id="rId5" name="Scroll Bar 3">
              <controlPr defaultSize="0" autoPict="0">
                <anchor moveWithCells="1">
                  <from>
                    <xdr:col>2</xdr:col>
                    <xdr:colOff>1257300</xdr:colOff>
                    <xdr:row>10</xdr:row>
                    <xdr:rowOff>28575</xdr:rowOff>
                  </from>
                  <to>
                    <xdr:col>2</xdr:col>
                    <xdr:colOff>1743075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2" r:id="rId6" name="Scroll Bar 4">
              <controlPr defaultSize="0" autoPict="0">
                <anchor moveWithCells="1">
                  <from>
                    <xdr:col>2</xdr:col>
                    <xdr:colOff>1257300</xdr:colOff>
                    <xdr:row>12</xdr:row>
                    <xdr:rowOff>19050</xdr:rowOff>
                  </from>
                  <to>
                    <xdr:col>2</xdr:col>
                    <xdr:colOff>1743075</xdr:colOff>
                    <xdr:row>12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M16"/>
  <sheetViews>
    <sheetView showGridLines="0" workbookViewId="0">
      <selection activeCell="D5" sqref="D5"/>
    </sheetView>
  </sheetViews>
  <sheetFormatPr defaultRowHeight="15" x14ac:dyDescent="0.2"/>
  <cols>
    <col min="1" max="1" width="5.85546875" style="22" customWidth="1"/>
    <col min="2" max="2" width="32" style="22" customWidth="1"/>
    <col min="3" max="3" width="14.140625" style="22" customWidth="1"/>
    <col min="4" max="4" width="7.7109375" style="22" customWidth="1"/>
    <col min="5" max="5" width="5.85546875" style="22" customWidth="1"/>
    <col min="6" max="6" width="9.140625" style="22"/>
    <col min="7" max="7" width="12" style="22" customWidth="1"/>
    <col min="8" max="8" width="14.7109375" style="22" customWidth="1"/>
    <col min="9" max="9" width="5.85546875" style="22" customWidth="1"/>
    <col min="10" max="11" width="9.140625" style="22"/>
    <col min="12" max="12" width="5.85546875" style="22" customWidth="1"/>
    <col min="13" max="13" width="14" style="22" customWidth="1"/>
    <col min="14" max="16384" width="9.140625" style="22"/>
  </cols>
  <sheetData>
    <row r="1" spans="2:13" ht="19.5" customHeight="1" x14ac:dyDescent="0.2"/>
    <row r="2" spans="2:13" ht="18.75" x14ac:dyDescent="0.2">
      <c r="B2" s="31" t="s">
        <v>269</v>
      </c>
    </row>
    <row r="3" spans="2:13" ht="16.5" customHeight="1" x14ac:dyDescent="0.2">
      <c r="B3" s="25" t="s">
        <v>270</v>
      </c>
      <c r="C3" s="153" t="str">
        <f>VLOOKUP(D3,L4:M15,2)</f>
        <v>Oktober</v>
      </c>
      <c r="D3" s="143">
        <v>10</v>
      </c>
      <c r="E3" s="24" t="s">
        <v>271</v>
      </c>
    </row>
    <row r="4" spans="2:13" ht="16.5" customHeight="1" x14ac:dyDescent="0.2">
      <c r="B4" s="25" t="s">
        <v>272</v>
      </c>
      <c r="C4" s="153">
        <v>2010</v>
      </c>
      <c r="D4" s="161"/>
      <c r="E4" s="160" t="s">
        <v>39</v>
      </c>
      <c r="F4" s="75" t="s">
        <v>272</v>
      </c>
      <c r="G4" s="75" t="s">
        <v>273</v>
      </c>
      <c r="H4" s="162" t="s">
        <v>274</v>
      </c>
      <c r="I4" s="161"/>
      <c r="L4" s="30">
        <v>1</v>
      </c>
      <c r="M4" s="159" t="s">
        <v>12</v>
      </c>
    </row>
    <row r="5" spans="2:13" ht="16.5" customHeight="1" x14ac:dyDescent="0.2">
      <c r="B5" s="25" t="s">
        <v>275</v>
      </c>
      <c r="C5" s="154">
        <v>10</v>
      </c>
      <c r="D5" s="155"/>
      <c r="E5" s="30">
        <v>1</v>
      </c>
      <c r="F5" s="69">
        <f>C4</f>
        <v>2010</v>
      </c>
      <c r="G5" s="156">
        <f>(12-D3)+1</f>
        <v>3</v>
      </c>
      <c r="H5" s="157">
        <f t="shared" ref="H5:H15" si="0">IF(E5="","",G5/12*C$6)</f>
        <v>15000000</v>
      </c>
      <c r="L5" s="30">
        <v>2</v>
      </c>
      <c r="M5" s="159" t="s">
        <v>13</v>
      </c>
    </row>
    <row r="6" spans="2:13" ht="16.5" customHeight="1" x14ac:dyDescent="0.2">
      <c r="B6" s="25" t="s">
        <v>276</v>
      </c>
      <c r="C6" s="158">
        <f>D6*1000000</f>
        <v>60000000</v>
      </c>
      <c r="D6" s="143">
        <v>60</v>
      </c>
      <c r="E6" s="30" t="str">
        <f t="shared" ref="E6:E15" si="1">IF(E5&lt;D$5,E5+1,"")</f>
        <v/>
      </c>
      <c r="F6" s="69" t="str">
        <f>IF(E6="","",F5+1)</f>
        <v/>
      </c>
      <c r="G6" s="156" t="str">
        <f t="shared" ref="G6:G15" si="2">IF(E6="","",IF(AND(D$5&gt;C$5,E6=D$5),12-G$5,12))</f>
        <v/>
      </c>
      <c r="H6" s="157" t="str">
        <f t="shared" si="0"/>
        <v/>
      </c>
      <c r="L6" s="30">
        <v>3</v>
      </c>
      <c r="M6" s="159" t="s">
        <v>14</v>
      </c>
    </row>
    <row r="7" spans="2:13" ht="16.5" customHeight="1" x14ac:dyDescent="0.2">
      <c r="E7" s="30" t="str">
        <f t="shared" si="1"/>
        <v/>
      </c>
      <c r="F7" s="69" t="str">
        <f>IF(E7="","",F6+1)</f>
        <v/>
      </c>
      <c r="G7" s="156" t="str">
        <f t="shared" si="2"/>
        <v/>
      </c>
      <c r="H7" s="157" t="str">
        <f t="shared" si="0"/>
        <v/>
      </c>
      <c r="L7" s="30">
        <v>4</v>
      </c>
      <c r="M7" s="159" t="s">
        <v>15</v>
      </c>
    </row>
    <row r="8" spans="2:13" ht="16.5" customHeight="1" x14ac:dyDescent="0.2">
      <c r="B8" s="24" t="s">
        <v>298</v>
      </c>
      <c r="E8" s="30" t="str">
        <f t="shared" si="1"/>
        <v/>
      </c>
      <c r="F8" s="69" t="str">
        <f t="shared" ref="F8:F15" si="3">IF(E8="","",F7+1)</f>
        <v/>
      </c>
      <c r="G8" s="156" t="str">
        <f t="shared" si="2"/>
        <v/>
      </c>
      <c r="H8" s="157" t="str">
        <f t="shared" si="0"/>
        <v/>
      </c>
      <c r="L8" s="30">
        <v>5</v>
      </c>
      <c r="M8" s="159" t="s">
        <v>16</v>
      </c>
    </row>
    <row r="9" spans="2:13" ht="16.5" customHeight="1" x14ac:dyDescent="0.2">
      <c r="B9" s="22" t="s">
        <v>299</v>
      </c>
      <c r="E9" s="30" t="str">
        <f t="shared" si="1"/>
        <v/>
      </c>
      <c r="F9" s="69" t="str">
        <f t="shared" si="3"/>
        <v/>
      </c>
      <c r="G9" s="156" t="str">
        <f t="shared" si="2"/>
        <v/>
      </c>
      <c r="H9" s="157" t="str">
        <f t="shared" si="0"/>
        <v/>
      </c>
      <c r="L9" s="30">
        <v>6</v>
      </c>
      <c r="M9" s="159" t="s">
        <v>17</v>
      </c>
    </row>
    <row r="10" spans="2:13" ht="16.5" customHeight="1" x14ac:dyDescent="0.2">
      <c r="B10" s="22" t="s">
        <v>300</v>
      </c>
      <c r="E10" s="30" t="str">
        <f t="shared" si="1"/>
        <v/>
      </c>
      <c r="F10" s="69" t="str">
        <f t="shared" si="3"/>
        <v/>
      </c>
      <c r="G10" s="156" t="str">
        <f t="shared" si="2"/>
        <v/>
      </c>
      <c r="H10" s="157" t="str">
        <f t="shared" si="0"/>
        <v/>
      </c>
      <c r="L10" s="30">
        <v>7</v>
      </c>
      <c r="M10" s="159" t="s">
        <v>18</v>
      </c>
    </row>
    <row r="11" spans="2:13" ht="16.5" customHeight="1" x14ac:dyDescent="0.2">
      <c r="B11" s="22" t="s">
        <v>301</v>
      </c>
      <c r="E11" s="30" t="str">
        <f t="shared" si="1"/>
        <v/>
      </c>
      <c r="F11" s="69" t="str">
        <f t="shared" si="3"/>
        <v/>
      </c>
      <c r="G11" s="156" t="str">
        <f t="shared" si="2"/>
        <v/>
      </c>
      <c r="H11" s="157" t="str">
        <f t="shared" si="0"/>
        <v/>
      </c>
      <c r="L11" s="30">
        <v>8</v>
      </c>
      <c r="M11" s="159" t="s">
        <v>19</v>
      </c>
    </row>
    <row r="12" spans="2:13" ht="16.5" customHeight="1" x14ac:dyDescent="0.2">
      <c r="E12" s="30" t="str">
        <f t="shared" si="1"/>
        <v/>
      </c>
      <c r="F12" s="69" t="str">
        <f t="shared" si="3"/>
        <v/>
      </c>
      <c r="G12" s="156" t="str">
        <f t="shared" si="2"/>
        <v/>
      </c>
      <c r="H12" s="157" t="str">
        <f t="shared" si="0"/>
        <v/>
      </c>
      <c r="L12" s="30">
        <v>9</v>
      </c>
      <c r="M12" s="159" t="s">
        <v>20</v>
      </c>
    </row>
    <row r="13" spans="2:13" ht="16.5" customHeight="1" x14ac:dyDescent="0.2">
      <c r="E13" s="30" t="str">
        <f t="shared" si="1"/>
        <v/>
      </c>
      <c r="F13" s="69" t="str">
        <f t="shared" si="3"/>
        <v/>
      </c>
      <c r="G13" s="156" t="str">
        <f t="shared" si="2"/>
        <v/>
      </c>
      <c r="H13" s="157" t="str">
        <f t="shared" si="0"/>
        <v/>
      </c>
      <c r="L13" s="30">
        <v>10</v>
      </c>
      <c r="M13" s="159" t="s">
        <v>21</v>
      </c>
    </row>
    <row r="14" spans="2:13" ht="16.5" customHeight="1" x14ac:dyDescent="0.2">
      <c r="E14" s="30" t="str">
        <f t="shared" si="1"/>
        <v/>
      </c>
      <c r="F14" s="69" t="str">
        <f t="shared" si="3"/>
        <v/>
      </c>
      <c r="G14" s="156" t="str">
        <f t="shared" si="2"/>
        <v/>
      </c>
      <c r="H14" s="157" t="str">
        <f t="shared" si="0"/>
        <v/>
      </c>
      <c r="L14" s="30">
        <v>11</v>
      </c>
      <c r="M14" s="159" t="s">
        <v>277</v>
      </c>
    </row>
    <row r="15" spans="2:13" ht="16.5" customHeight="1" x14ac:dyDescent="0.2">
      <c r="E15" s="30" t="str">
        <f t="shared" si="1"/>
        <v/>
      </c>
      <c r="F15" s="69" t="str">
        <f t="shared" si="3"/>
        <v/>
      </c>
      <c r="G15" s="156" t="str">
        <f t="shared" si="2"/>
        <v/>
      </c>
      <c r="H15" s="157" t="str">
        <f t="shared" si="0"/>
        <v/>
      </c>
      <c r="L15" s="30">
        <v>12</v>
      </c>
      <c r="M15" s="159" t="s">
        <v>23</v>
      </c>
    </row>
    <row r="16" spans="2:13" ht="19.5" customHeight="1" x14ac:dyDescent="0.2"/>
  </sheetData>
  <conditionalFormatting sqref="E5:H15">
    <cfRule type="notContainsBlanks" dxfId="0" priority="2">
      <formula>LEN(TRIM(E5))&gt;0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Scroll Bar 1">
              <controlPr defaultSize="0" autoPict="0">
                <anchor moveWithCells="1">
                  <from>
                    <xdr:col>1</xdr:col>
                    <xdr:colOff>1571625</xdr:colOff>
                    <xdr:row>2</xdr:row>
                    <xdr:rowOff>28575</xdr:rowOff>
                  </from>
                  <to>
                    <xdr:col>1</xdr:col>
                    <xdr:colOff>2057400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Scroll Bar 2">
              <controlPr defaultSize="0" autoPict="0">
                <anchor moveWithCells="1">
                  <from>
                    <xdr:col>1</xdr:col>
                    <xdr:colOff>1571625</xdr:colOff>
                    <xdr:row>3</xdr:row>
                    <xdr:rowOff>28575</xdr:rowOff>
                  </from>
                  <to>
                    <xdr:col>1</xdr:col>
                    <xdr:colOff>2057400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6" name="Scroll Bar 3">
              <controlPr defaultSize="0" autoPict="0">
                <anchor moveWithCells="1">
                  <from>
                    <xdr:col>1</xdr:col>
                    <xdr:colOff>1571625</xdr:colOff>
                    <xdr:row>4</xdr:row>
                    <xdr:rowOff>28575</xdr:rowOff>
                  </from>
                  <to>
                    <xdr:col>1</xdr:col>
                    <xdr:colOff>2057400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7" name="Scroll Bar 4">
              <controlPr defaultSize="0" autoPict="0">
                <anchor moveWithCells="1">
                  <from>
                    <xdr:col>1</xdr:col>
                    <xdr:colOff>1571625</xdr:colOff>
                    <xdr:row>5</xdr:row>
                    <xdr:rowOff>19050</xdr:rowOff>
                  </from>
                  <to>
                    <xdr:col>1</xdr:col>
                    <xdr:colOff>2057400</xdr:colOff>
                    <xdr:row>5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5"/>
  <sheetViews>
    <sheetView showGridLines="0" workbookViewId="0">
      <selection activeCell="K13" sqref="K13:K14"/>
    </sheetView>
  </sheetViews>
  <sheetFormatPr defaultRowHeight="15" x14ac:dyDescent="0.2"/>
  <cols>
    <col min="1" max="1" width="5.85546875" style="183" customWidth="1"/>
    <col min="2" max="2" width="19.85546875" style="183" customWidth="1"/>
    <col min="3" max="3" width="5.28515625" style="183" customWidth="1"/>
    <col min="4" max="4" width="9.85546875" style="183" customWidth="1"/>
    <col min="5" max="5" width="16.140625" style="183" customWidth="1"/>
    <col min="6" max="6" width="12.42578125" style="183" customWidth="1"/>
    <col min="7" max="8" width="13.42578125" style="183" customWidth="1"/>
    <col min="9" max="9" width="4.7109375" style="183" customWidth="1"/>
    <col min="10" max="10" width="13.5703125" style="183" customWidth="1"/>
    <col min="11" max="11" width="8.140625" style="183" customWidth="1"/>
    <col min="12" max="12" width="6.85546875" style="183" customWidth="1"/>
    <col min="13" max="13" width="5.85546875" style="183" customWidth="1"/>
    <col min="14" max="16384" width="9.140625" style="183"/>
  </cols>
  <sheetData>
    <row r="1" spans="2:12" ht="19.5" customHeight="1" x14ac:dyDescent="0.2"/>
    <row r="2" spans="2:12" ht="18.75" x14ac:dyDescent="0.2">
      <c r="B2" s="164" t="s">
        <v>346</v>
      </c>
    </row>
    <row r="3" spans="2:12" ht="15.75" customHeight="1" x14ac:dyDescent="0.2">
      <c r="B3" s="271" t="s">
        <v>347</v>
      </c>
      <c r="C3" s="184" t="s">
        <v>348</v>
      </c>
      <c r="D3" s="272" t="s">
        <v>349</v>
      </c>
      <c r="E3" s="185"/>
      <c r="F3" s="185"/>
    </row>
    <row r="4" spans="2:12" ht="15.75" customHeight="1" x14ac:dyDescent="0.2">
      <c r="B4" s="271"/>
      <c r="C4" s="186" t="s">
        <v>350</v>
      </c>
      <c r="D4" s="272"/>
      <c r="E4" s="185"/>
      <c r="F4" s="185"/>
    </row>
    <row r="5" spans="2:12" ht="6.75" customHeight="1" x14ac:dyDescent="0.2">
      <c r="B5" s="187"/>
      <c r="C5" s="188"/>
      <c r="D5" s="189"/>
      <c r="E5" s="185"/>
      <c r="F5" s="185"/>
    </row>
    <row r="6" spans="2:12" ht="15.75" customHeight="1" x14ac:dyDescent="0.2">
      <c r="B6" s="190" t="s">
        <v>320</v>
      </c>
      <c r="C6" s="188"/>
      <c r="D6" s="189"/>
      <c r="E6" s="185"/>
      <c r="F6" s="185"/>
    </row>
    <row r="7" spans="2:12" ht="15.75" customHeight="1" x14ac:dyDescent="0.2">
      <c r="B7" s="191" t="s">
        <v>351</v>
      </c>
      <c r="C7" s="192" t="s">
        <v>352</v>
      </c>
      <c r="D7" s="193"/>
      <c r="E7" s="194"/>
      <c r="F7" s="185"/>
    </row>
    <row r="8" spans="2:12" ht="15.75" customHeight="1" x14ac:dyDescent="0.2">
      <c r="B8" s="195" t="s">
        <v>353</v>
      </c>
      <c r="C8" s="192" t="s">
        <v>354</v>
      </c>
      <c r="D8" s="193"/>
      <c r="E8" s="194"/>
      <c r="F8" s="185"/>
    </row>
    <row r="9" spans="2:12" ht="15.75" customHeight="1" x14ac:dyDescent="0.2">
      <c r="B9" s="195" t="s">
        <v>355</v>
      </c>
      <c r="C9" s="192" t="s">
        <v>356</v>
      </c>
      <c r="D9" s="193"/>
      <c r="E9" s="194"/>
      <c r="F9" s="185"/>
    </row>
    <row r="10" spans="2:12" ht="6.75" customHeight="1" x14ac:dyDescent="0.2"/>
    <row r="11" spans="2:12" x14ac:dyDescent="0.2">
      <c r="B11" s="168" t="s">
        <v>357</v>
      </c>
      <c r="C11" s="270" t="s">
        <v>39</v>
      </c>
      <c r="D11" s="269" t="s">
        <v>358</v>
      </c>
      <c r="E11" s="270"/>
      <c r="F11" s="275" t="s">
        <v>359</v>
      </c>
      <c r="G11" s="196" t="s">
        <v>360</v>
      </c>
      <c r="H11" s="197" t="s">
        <v>361</v>
      </c>
      <c r="J11" s="277" t="s">
        <v>362</v>
      </c>
      <c r="K11" s="198">
        <f>H34</f>
        <v>611855</v>
      </c>
      <c r="L11" s="268" t="s">
        <v>363</v>
      </c>
    </row>
    <row r="12" spans="2:12" x14ac:dyDescent="0.2">
      <c r="C12" s="270"/>
      <c r="D12" s="273"/>
      <c r="E12" s="274"/>
      <c r="F12" s="276"/>
      <c r="G12" s="196" t="s">
        <v>364</v>
      </c>
      <c r="H12" s="197" t="s">
        <v>365</v>
      </c>
      <c r="J12" s="277"/>
      <c r="K12" s="202">
        <f>G34</f>
        <v>587680</v>
      </c>
      <c r="L12" s="268"/>
    </row>
    <row r="13" spans="2:12" x14ac:dyDescent="0.2">
      <c r="C13" s="203">
        <v>1</v>
      </c>
      <c r="D13" s="204" t="s">
        <v>366</v>
      </c>
      <c r="E13" s="205"/>
      <c r="F13" s="206" t="s">
        <v>367</v>
      </c>
      <c r="G13" s="207">
        <v>15075</v>
      </c>
      <c r="H13" s="208">
        <v>15675</v>
      </c>
      <c r="J13" s="228" t="s">
        <v>335</v>
      </c>
      <c r="K13" s="209"/>
    </row>
    <row r="14" spans="2:12" x14ac:dyDescent="0.2">
      <c r="C14" s="210">
        <v>2</v>
      </c>
      <c r="D14" s="211" t="s">
        <v>368</v>
      </c>
      <c r="E14" s="205"/>
      <c r="F14" s="212" t="s">
        <v>369</v>
      </c>
      <c r="G14" s="213">
        <v>11300</v>
      </c>
      <c r="H14" s="214">
        <v>11750</v>
      </c>
      <c r="J14" s="228" t="s">
        <v>335</v>
      </c>
      <c r="K14" s="215"/>
    </row>
    <row r="15" spans="2:12" x14ac:dyDescent="0.2">
      <c r="C15" s="210">
        <v>3</v>
      </c>
      <c r="D15" s="211" t="s">
        <v>370</v>
      </c>
      <c r="E15" s="205"/>
      <c r="F15" s="212" t="s">
        <v>369</v>
      </c>
      <c r="G15" s="213">
        <v>99800</v>
      </c>
      <c r="H15" s="214">
        <v>102500</v>
      </c>
    </row>
    <row r="16" spans="2:12" x14ac:dyDescent="0.2">
      <c r="C16" s="210">
        <v>4</v>
      </c>
      <c r="D16" s="216" t="s">
        <v>371</v>
      </c>
      <c r="E16" s="205"/>
      <c r="F16" s="212" t="s">
        <v>369</v>
      </c>
      <c r="G16" s="213">
        <v>29750</v>
      </c>
      <c r="H16" s="214">
        <v>31250</v>
      </c>
    </row>
    <row r="17" spans="3:10" x14ac:dyDescent="0.2">
      <c r="C17" s="210">
        <v>5</v>
      </c>
      <c r="D17" s="216" t="s">
        <v>372</v>
      </c>
      <c r="E17" s="205"/>
      <c r="F17" s="212" t="s">
        <v>369</v>
      </c>
      <c r="G17" s="213">
        <v>60750</v>
      </c>
      <c r="H17" s="214">
        <v>64750</v>
      </c>
      <c r="J17" s="168" t="s">
        <v>373</v>
      </c>
    </row>
    <row r="18" spans="3:10" x14ac:dyDescent="0.2">
      <c r="C18" s="210">
        <v>6</v>
      </c>
      <c r="D18" s="216" t="s">
        <v>374</v>
      </c>
      <c r="E18" s="205"/>
      <c r="F18" s="212" t="s">
        <v>369</v>
      </c>
      <c r="G18" s="213">
        <v>22200</v>
      </c>
      <c r="H18" s="214">
        <v>23950</v>
      </c>
      <c r="J18" s="176" t="s">
        <v>375</v>
      </c>
    </row>
    <row r="19" spans="3:10" x14ac:dyDescent="0.2">
      <c r="C19" s="210">
        <v>7</v>
      </c>
      <c r="D19" s="216" t="s">
        <v>376</v>
      </c>
      <c r="E19" s="205"/>
      <c r="F19" s="212" t="s">
        <v>369</v>
      </c>
      <c r="G19" s="213">
        <v>43250</v>
      </c>
      <c r="H19" s="214">
        <v>45250</v>
      </c>
      <c r="J19" s="176" t="s">
        <v>377</v>
      </c>
    </row>
    <row r="20" spans="3:10" x14ac:dyDescent="0.2">
      <c r="C20" s="210">
        <v>8</v>
      </c>
      <c r="D20" s="216" t="s">
        <v>378</v>
      </c>
      <c r="E20" s="205"/>
      <c r="F20" s="212" t="s">
        <v>369</v>
      </c>
      <c r="G20" s="213">
        <v>8850</v>
      </c>
      <c r="H20" s="214">
        <v>9150</v>
      </c>
    </row>
    <row r="21" spans="3:10" x14ac:dyDescent="0.2">
      <c r="C21" s="210">
        <v>9</v>
      </c>
      <c r="D21" s="216" t="s">
        <v>379</v>
      </c>
      <c r="E21" s="205"/>
      <c r="F21" s="212" t="s">
        <v>369</v>
      </c>
      <c r="G21" s="213">
        <v>11300</v>
      </c>
      <c r="H21" s="214">
        <v>11590</v>
      </c>
    </row>
    <row r="22" spans="3:10" x14ac:dyDescent="0.2">
      <c r="C22" s="210">
        <v>10</v>
      </c>
      <c r="D22" s="216" t="s">
        <v>380</v>
      </c>
      <c r="E22" s="205"/>
      <c r="F22" s="212" t="s">
        <v>369</v>
      </c>
      <c r="G22" s="213">
        <v>10990</v>
      </c>
      <c r="H22" s="214">
        <v>11250</v>
      </c>
    </row>
    <row r="23" spans="3:10" x14ac:dyDescent="0.2">
      <c r="C23" s="210">
        <v>11</v>
      </c>
      <c r="D23" s="216" t="s">
        <v>381</v>
      </c>
      <c r="E23" s="205"/>
      <c r="F23" s="212" t="s">
        <v>369</v>
      </c>
      <c r="G23" s="213">
        <v>9510</v>
      </c>
      <c r="H23" s="214">
        <v>9750</v>
      </c>
    </row>
    <row r="24" spans="3:10" x14ac:dyDescent="0.2">
      <c r="C24" s="210">
        <v>12</v>
      </c>
      <c r="D24" s="216" t="s">
        <v>382</v>
      </c>
      <c r="E24" s="205"/>
      <c r="F24" s="212" t="s">
        <v>369</v>
      </c>
      <c r="G24" s="213">
        <v>11175</v>
      </c>
      <c r="H24" s="214">
        <v>11450</v>
      </c>
    </row>
    <row r="25" spans="3:10" x14ac:dyDescent="0.2">
      <c r="C25" s="210">
        <v>13</v>
      </c>
      <c r="D25" s="216" t="s">
        <v>383</v>
      </c>
      <c r="E25" s="205"/>
      <c r="F25" s="212" t="s">
        <v>384</v>
      </c>
      <c r="G25" s="213">
        <v>10210</v>
      </c>
      <c r="H25" s="214">
        <v>11950</v>
      </c>
    </row>
    <row r="26" spans="3:10" x14ac:dyDescent="0.2">
      <c r="C26" s="210">
        <v>14</v>
      </c>
      <c r="D26" s="216" t="s">
        <v>385</v>
      </c>
      <c r="E26" s="205"/>
      <c r="F26" s="212" t="s">
        <v>386</v>
      </c>
      <c r="G26" s="213">
        <v>2015</v>
      </c>
      <c r="H26" s="214">
        <v>2095</v>
      </c>
    </row>
    <row r="27" spans="3:10" x14ac:dyDescent="0.2">
      <c r="C27" s="210">
        <v>15</v>
      </c>
      <c r="D27" s="216" t="s">
        <v>387</v>
      </c>
      <c r="E27" s="205"/>
      <c r="F27" s="212" t="s">
        <v>369</v>
      </c>
      <c r="G27" s="213">
        <v>59540</v>
      </c>
      <c r="H27" s="214">
        <v>58750</v>
      </c>
    </row>
    <row r="28" spans="3:10" x14ac:dyDescent="0.2">
      <c r="C28" s="210">
        <v>16</v>
      </c>
      <c r="D28" s="216" t="s">
        <v>388</v>
      </c>
      <c r="E28" s="205"/>
      <c r="F28" s="212" t="s">
        <v>369</v>
      </c>
      <c r="G28" s="213">
        <v>49850</v>
      </c>
      <c r="H28" s="214">
        <v>49750</v>
      </c>
    </row>
    <row r="29" spans="3:10" x14ac:dyDescent="0.2">
      <c r="C29" s="210">
        <v>17</v>
      </c>
      <c r="D29" s="216" t="s">
        <v>389</v>
      </c>
      <c r="E29" s="205"/>
      <c r="F29" s="212" t="s">
        <v>369</v>
      </c>
      <c r="G29" s="213">
        <v>21490</v>
      </c>
      <c r="H29" s="214">
        <v>24500</v>
      </c>
    </row>
    <row r="30" spans="3:10" x14ac:dyDescent="0.2">
      <c r="C30" s="210">
        <v>18</v>
      </c>
      <c r="D30" s="216" t="s">
        <v>390</v>
      </c>
      <c r="E30" s="205"/>
      <c r="F30" s="212" t="s">
        <v>369</v>
      </c>
      <c r="G30" s="213">
        <v>66290</v>
      </c>
      <c r="H30" s="214">
        <v>68900</v>
      </c>
    </row>
    <row r="31" spans="3:10" x14ac:dyDescent="0.2">
      <c r="C31" s="210">
        <v>19</v>
      </c>
      <c r="D31" s="216" t="s">
        <v>391</v>
      </c>
      <c r="E31" s="205"/>
      <c r="F31" s="212" t="s">
        <v>369</v>
      </c>
      <c r="G31" s="213">
        <v>19275</v>
      </c>
      <c r="H31" s="214">
        <v>21500</v>
      </c>
    </row>
    <row r="32" spans="3:10" x14ac:dyDescent="0.2">
      <c r="C32" s="210">
        <v>20</v>
      </c>
      <c r="D32" s="216" t="s">
        <v>392</v>
      </c>
      <c r="E32" s="205"/>
      <c r="F32" s="212" t="s">
        <v>369</v>
      </c>
      <c r="G32" s="213">
        <v>19880</v>
      </c>
      <c r="H32" s="214">
        <v>20750</v>
      </c>
    </row>
    <row r="33" spans="3:8" x14ac:dyDescent="0.2">
      <c r="C33" s="217">
        <v>21</v>
      </c>
      <c r="D33" s="218" t="s">
        <v>393</v>
      </c>
      <c r="E33" s="219"/>
      <c r="F33" s="220" t="s">
        <v>369</v>
      </c>
      <c r="G33" s="221">
        <v>5180</v>
      </c>
      <c r="H33" s="222">
        <v>5345</v>
      </c>
    </row>
    <row r="34" spans="3:8" x14ac:dyDescent="0.2">
      <c r="C34" s="269" t="s">
        <v>394</v>
      </c>
      <c r="D34" s="269"/>
      <c r="E34" s="269"/>
      <c r="F34" s="270"/>
      <c r="G34" s="223">
        <f>SUM(G13:G33)</f>
        <v>587680</v>
      </c>
      <c r="H34" s="224">
        <f>SUM(H13:H33)</f>
        <v>611855</v>
      </c>
    </row>
    <row r="35" spans="3:8" ht="19.5" customHeight="1" x14ac:dyDescent="0.2"/>
  </sheetData>
  <mergeCells count="8">
    <mergeCell ref="L11:L12"/>
    <mergeCell ref="C34:F34"/>
    <mergeCell ref="B3:B4"/>
    <mergeCell ref="D3:D4"/>
    <mergeCell ref="C11:C12"/>
    <mergeCell ref="D11:E12"/>
    <mergeCell ref="F11:F12"/>
    <mergeCell ref="J11:J12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5"/>
  <sheetViews>
    <sheetView showGridLines="0" workbookViewId="0">
      <selection activeCell="M15" sqref="M15:M16"/>
    </sheetView>
  </sheetViews>
  <sheetFormatPr defaultRowHeight="15" x14ac:dyDescent="0.2"/>
  <cols>
    <col min="1" max="1" width="5.85546875" style="163" customWidth="1"/>
    <col min="2" max="2" width="5.5703125" style="163" customWidth="1"/>
    <col min="3" max="3" width="10.28515625" style="163" customWidth="1"/>
    <col min="4" max="4" width="11.85546875" style="163" customWidth="1"/>
    <col min="5" max="6" width="12.28515625" style="163" customWidth="1"/>
    <col min="7" max="7" width="10.42578125" style="163" customWidth="1"/>
    <col min="8" max="8" width="2.42578125" style="163" customWidth="1"/>
    <col min="9" max="9" width="15.28515625" style="163" customWidth="1"/>
    <col min="10" max="10" width="12.7109375" style="163" customWidth="1"/>
    <col min="11" max="11" width="4.140625" style="163" customWidth="1"/>
    <col min="12" max="12" width="9.140625" style="163"/>
    <col min="13" max="13" width="12.28515625" style="163" customWidth="1"/>
    <col min="14" max="14" width="14.85546875" style="163" customWidth="1"/>
    <col min="15" max="15" width="5.85546875" style="163" customWidth="1"/>
    <col min="16" max="16384" width="9.140625" style="163"/>
  </cols>
  <sheetData>
    <row r="1" spans="2:14" ht="19.5" customHeight="1" x14ac:dyDescent="0.2"/>
    <row r="2" spans="2:14" ht="18.75" x14ac:dyDescent="0.2">
      <c r="B2" s="164" t="s">
        <v>395</v>
      </c>
    </row>
    <row r="3" spans="2:14" x14ac:dyDescent="0.2">
      <c r="B3" s="278" t="s">
        <v>396</v>
      </c>
      <c r="C3" s="184" t="s">
        <v>397</v>
      </c>
      <c r="D3" s="272" t="s">
        <v>349</v>
      </c>
    </row>
    <row r="4" spans="2:14" x14ac:dyDescent="0.2">
      <c r="B4" s="278"/>
      <c r="C4" s="186" t="s">
        <v>399</v>
      </c>
      <c r="D4" s="272"/>
    </row>
    <row r="5" spans="2:14" ht="6.75" customHeight="1" x14ac:dyDescent="0.2"/>
    <row r="6" spans="2:14" s="232" customFormat="1" x14ac:dyDescent="0.25">
      <c r="B6" s="230" t="s">
        <v>396</v>
      </c>
      <c r="C6" s="231" t="s">
        <v>407</v>
      </c>
      <c r="D6" s="231"/>
    </row>
    <row r="7" spans="2:14" s="232" customFormat="1" x14ac:dyDescent="0.25">
      <c r="B7" s="230" t="s">
        <v>351</v>
      </c>
      <c r="C7" s="231" t="s">
        <v>408</v>
      </c>
      <c r="D7" s="231"/>
    </row>
    <row r="8" spans="2:14" s="232" customFormat="1" x14ac:dyDescent="0.25">
      <c r="B8" s="230" t="s">
        <v>409</v>
      </c>
      <c r="C8" s="231" t="s">
        <v>356</v>
      </c>
      <c r="D8" s="231"/>
    </row>
    <row r="9" spans="2:14" s="232" customFormat="1" x14ac:dyDescent="0.25">
      <c r="B9" s="230" t="s">
        <v>410</v>
      </c>
      <c r="C9" s="231" t="s">
        <v>411</v>
      </c>
      <c r="D9" s="231"/>
    </row>
    <row r="10" spans="2:14" ht="6.75" customHeight="1" x14ac:dyDescent="0.2"/>
    <row r="11" spans="2:14" x14ac:dyDescent="0.2">
      <c r="B11" s="168" t="s">
        <v>398</v>
      </c>
    </row>
    <row r="12" spans="2:14" x14ac:dyDescent="0.2">
      <c r="B12" s="225" t="s">
        <v>39</v>
      </c>
      <c r="C12" s="197" t="s">
        <v>358</v>
      </c>
      <c r="D12" s="197"/>
      <c r="E12" s="196" t="s">
        <v>360</v>
      </c>
      <c r="F12" s="196" t="s">
        <v>361</v>
      </c>
      <c r="G12" s="197" t="s">
        <v>400</v>
      </c>
      <c r="I12" s="226" t="s">
        <v>401</v>
      </c>
      <c r="J12" s="227" t="s">
        <v>402</v>
      </c>
      <c r="L12" s="168" t="s">
        <v>403</v>
      </c>
    </row>
    <row r="13" spans="2:14" x14ac:dyDescent="0.2">
      <c r="B13" s="225"/>
      <c r="C13" s="200"/>
      <c r="D13" s="263"/>
      <c r="E13" s="196" t="s">
        <v>364</v>
      </c>
      <c r="F13" s="196" t="s">
        <v>365</v>
      </c>
      <c r="G13" s="197" t="s">
        <v>404</v>
      </c>
      <c r="I13" s="226" t="s">
        <v>405</v>
      </c>
      <c r="J13" s="227" t="s">
        <v>406</v>
      </c>
      <c r="L13" s="279" t="s">
        <v>396</v>
      </c>
      <c r="M13" s="229">
        <f>J24</f>
        <v>341375000</v>
      </c>
      <c r="N13" s="268" t="s">
        <v>363</v>
      </c>
    </row>
    <row r="14" spans="2:14" x14ac:dyDescent="0.25">
      <c r="B14" s="233">
        <v>1</v>
      </c>
      <c r="C14" s="211" t="s">
        <v>368</v>
      </c>
      <c r="D14" s="211"/>
      <c r="E14" s="213">
        <v>11300</v>
      </c>
      <c r="F14" s="213">
        <v>11950</v>
      </c>
      <c r="G14" s="214">
        <v>1250</v>
      </c>
      <c r="H14" s="232"/>
      <c r="I14" s="234">
        <f t="shared" ref="I14:I23" si="0">E14*$G$14</f>
        <v>14125000</v>
      </c>
      <c r="J14" s="235">
        <f t="shared" ref="J14:J23" si="1">F14*$G$14</f>
        <v>14937500</v>
      </c>
      <c r="L14" s="279"/>
      <c r="M14" s="236">
        <f>I24</f>
        <v>302650000</v>
      </c>
      <c r="N14" s="268"/>
    </row>
    <row r="15" spans="2:14" x14ac:dyDescent="0.25">
      <c r="B15" s="233">
        <v>2</v>
      </c>
      <c r="C15" s="216" t="s">
        <v>371</v>
      </c>
      <c r="D15" s="216"/>
      <c r="E15" s="213">
        <v>29750</v>
      </c>
      <c r="F15" s="213">
        <v>33250</v>
      </c>
      <c r="G15" s="214">
        <v>575</v>
      </c>
      <c r="H15" s="232"/>
      <c r="I15" s="237">
        <f t="shared" si="0"/>
        <v>37187500</v>
      </c>
      <c r="J15" s="238">
        <f t="shared" si="1"/>
        <v>41562500</v>
      </c>
      <c r="L15" s="228" t="s">
        <v>335</v>
      </c>
      <c r="M15" s="239"/>
      <c r="N15" s="264" t="s">
        <v>457</v>
      </c>
    </row>
    <row r="16" spans="2:14" x14ac:dyDescent="0.25">
      <c r="B16" s="233">
        <v>3</v>
      </c>
      <c r="C16" s="216" t="s">
        <v>374</v>
      </c>
      <c r="D16" s="216"/>
      <c r="E16" s="213">
        <v>22200</v>
      </c>
      <c r="F16" s="213">
        <v>25750</v>
      </c>
      <c r="G16" s="214">
        <v>1800</v>
      </c>
      <c r="H16" s="232"/>
      <c r="I16" s="237">
        <f t="shared" si="0"/>
        <v>27750000</v>
      </c>
      <c r="J16" s="238">
        <f t="shared" si="1"/>
        <v>32187500</v>
      </c>
      <c r="K16" s="232"/>
      <c r="L16" s="228" t="s">
        <v>335</v>
      </c>
      <c r="M16" s="240"/>
      <c r="N16" s="264" t="s">
        <v>458</v>
      </c>
    </row>
    <row r="17" spans="2:14" ht="15" customHeight="1" x14ac:dyDescent="0.25">
      <c r="B17" s="233">
        <v>4</v>
      </c>
      <c r="C17" s="216" t="s">
        <v>378</v>
      </c>
      <c r="D17" s="216"/>
      <c r="E17" s="213">
        <v>8850</v>
      </c>
      <c r="F17" s="213">
        <v>9350</v>
      </c>
      <c r="G17" s="214">
        <v>450</v>
      </c>
      <c r="H17" s="232"/>
      <c r="I17" s="237">
        <f t="shared" si="0"/>
        <v>11062500</v>
      </c>
      <c r="J17" s="238">
        <f t="shared" si="1"/>
        <v>11687500</v>
      </c>
      <c r="K17" s="232"/>
      <c r="L17" s="232"/>
      <c r="M17" s="232"/>
      <c r="N17" s="232"/>
    </row>
    <row r="18" spans="2:14" x14ac:dyDescent="0.25">
      <c r="B18" s="233">
        <v>5</v>
      </c>
      <c r="C18" s="216" t="s">
        <v>381</v>
      </c>
      <c r="D18" s="216"/>
      <c r="E18" s="213">
        <v>9510</v>
      </c>
      <c r="F18" s="213">
        <v>9950</v>
      </c>
      <c r="G18" s="214">
        <v>8500</v>
      </c>
      <c r="I18" s="237">
        <f t="shared" si="0"/>
        <v>11887500</v>
      </c>
      <c r="J18" s="238">
        <f t="shared" si="1"/>
        <v>12437500</v>
      </c>
      <c r="L18" s="241" t="s">
        <v>412</v>
      </c>
      <c r="M18" s="242"/>
      <c r="N18" s="243"/>
    </row>
    <row r="19" spans="2:14" x14ac:dyDescent="0.2">
      <c r="B19" s="233">
        <v>6</v>
      </c>
      <c r="C19" s="216" t="s">
        <v>382</v>
      </c>
      <c r="D19" s="216"/>
      <c r="E19" s="213">
        <v>11175</v>
      </c>
      <c r="F19" s="213">
        <v>12100</v>
      </c>
      <c r="G19" s="214">
        <v>1250</v>
      </c>
      <c r="I19" s="237">
        <f t="shared" si="0"/>
        <v>13968750</v>
      </c>
      <c r="J19" s="238">
        <f t="shared" si="1"/>
        <v>15125000</v>
      </c>
      <c r="L19" s="241" t="s">
        <v>413</v>
      </c>
      <c r="M19" s="242"/>
      <c r="N19" s="242"/>
    </row>
    <row r="20" spans="2:14" x14ac:dyDescent="0.2">
      <c r="B20" s="233">
        <v>7</v>
      </c>
      <c r="C20" s="216" t="s">
        <v>385</v>
      </c>
      <c r="D20" s="216"/>
      <c r="E20" s="213">
        <v>2015</v>
      </c>
      <c r="F20" s="213">
        <v>2250</v>
      </c>
      <c r="G20" s="214">
        <v>12500</v>
      </c>
      <c r="I20" s="237">
        <f t="shared" si="0"/>
        <v>2518750</v>
      </c>
      <c r="J20" s="238">
        <f t="shared" si="1"/>
        <v>2812500</v>
      </c>
      <c r="L20" s="280">
        <f>M15-100%</f>
        <v>-1</v>
      </c>
      <c r="M20" s="280"/>
      <c r="N20" s="242"/>
    </row>
    <row r="21" spans="2:14" x14ac:dyDescent="0.2">
      <c r="B21" s="233">
        <v>8</v>
      </c>
      <c r="C21" s="216" t="s">
        <v>387</v>
      </c>
      <c r="D21" s="216"/>
      <c r="E21" s="213">
        <v>59540</v>
      </c>
      <c r="F21" s="213">
        <v>65250</v>
      </c>
      <c r="G21" s="214">
        <v>125</v>
      </c>
      <c r="I21" s="237">
        <f t="shared" si="0"/>
        <v>74425000</v>
      </c>
      <c r="J21" s="238">
        <f t="shared" si="1"/>
        <v>81562500</v>
      </c>
    </row>
    <row r="22" spans="2:14" x14ac:dyDescent="0.2">
      <c r="B22" s="233">
        <v>9</v>
      </c>
      <c r="C22" s="216" t="s">
        <v>389</v>
      </c>
      <c r="D22" s="216"/>
      <c r="E22" s="213">
        <v>21490</v>
      </c>
      <c r="F22" s="213">
        <v>27500</v>
      </c>
      <c r="G22" s="214">
        <v>95</v>
      </c>
      <c r="I22" s="237">
        <f t="shared" si="0"/>
        <v>26862500</v>
      </c>
      <c r="J22" s="238">
        <f t="shared" si="1"/>
        <v>34375000</v>
      </c>
    </row>
    <row r="23" spans="2:14" x14ac:dyDescent="0.2">
      <c r="B23" s="233">
        <v>10</v>
      </c>
      <c r="C23" s="216" t="s">
        <v>390</v>
      </c>
      <c r="D23" s="216"/>
      <c r="E23" s="213">
        <v>66290</v>
      </c>
      <c r="F23" s="213">
        <v>75750</v>
      </c>
      <c r="G23" s="214">
        <v>125</v>
      </c>
      <c r="I23" s="244">
        <f t="shared" si="0"/>
        <v>82862500</v>
      </c>
      <c r="J23" s="245">
        <f t="shared" si="1"/>
        <v>94687500</v>
      </c>
    </row>
    <row r="24" spans="2:14" x14ac:dyDescent="0.2">
      <c r="I24" s="246">
        <f>SUM(I14:I23)</f>
        <v>302650000</v>
      </c>
      <c r="J24" s="247">
        <f>SUM(J14:J23)</f>
        <v>341375000</v>
      </c>
    </row>
    <row r="25" spans="2:14" ht="19.5" customHeight="1" x14ac:dyDescent="0.2"/>
  </sheetData>
  <mergeCells count="5">
    <mergeCell ref="B3:B4"/>
    <mergeCell ref="D3:D4"/>
    <mergeCell ref="L13:L14"/>
    <mergeCell ref="N13:N14"/>
    <mergeCell ref="L20:M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18"/>
  <sheetViews>
    <sheetView showGridLines="0" workbookViewId="0">
      <selection activeCell="H15" sqref="H15:H17"/>
    </sheetView>
  </sheetViews>
  <sheetFormatPr defaultRowHeight="15" x14ac:dyDescent="0.2"/>
  <cols>
    <col min="1" max="1" width="5.85546875" style="163" customWidth="1"/>
    <col min="2" max="2" width="7.5703125" style="163" customWidth="1"/>
    <col min="3" max="3" width="20.42578125" style="163" customWidth="1"/>
    <col min="4" max="4" width="11" style="163" customWidth="1"/>
    <col min="5" max="5" width="5.28515625" style="163" customWidth="1"/>
    <col min="6" max="6" width="9.140625" style="163"/>
    <col min="7" max="7" width="12.140625" style="163" customWidth="1"/>
    <col min="8" max="8" width="15" style="163" customWidth="1"/>
    <col min="9" max="9" width="6.5703125" style="163" customWidth="1"/>
    <col min="10" max="10" width="11.85546875" style="163" customWidth="1"/>
    <col min="11" max="11" width="15.7109375" style="163" customWidth="1"/>
    <col min="12" max="12" width="5.85546875" style="163" customWidth="1"/>
    <col min="13" max="16384" width="9.140625" style="163"/>
  </cols>
  <sheetData>
    <row r="1" spans="2:11" ht="19.5" customHeight="1" x14ac:dyDescent="0.2">
      <c r="D1" s="248"/>
    </row>
    <row r="2" spans="2:11" ht="18.75" x14ac:dyDescent="0.2">
      <c r="B2" s="164" t="s">
        <v>414</v>
      </c>
    </row>
    <row r="3" spans="2:11" ht="18" customHeight="1" x14ac:dyDescent="0.2">
      <c r="B3" s="281" t="s">
        <v>415</v>
      </c>
      <c r="C3" s="249" t="s">
        <v>416</v>
      </c>
      <c r="D3" s="282" t="s">
        <v>363</v>
      </c>
      <c r="F3" s="250" t="s">
        <v>417</v>
      </c>
      <c r="G3" s="251" t="s">
        <v>418</v>
      </c>
    </row>
    <row r="4" spans="2:11" ht="18" customHeight="1" x14ac:dyDescent="0.2">
      <c r="B4" s="281"/>
      <c r="C4" s="252" t="s">
        <v>419</v>
      </c>
      <c r="D4" s="282"/>
      <c r="F4" s="228" t="s">
        <v>420</v>
      </c>
      <c r="G4" s="163" t="s">
        <v>421</v>
      </c>
    </row>
    <row r="5" spans="2:11" x14ac:dyDescent="0.2">
      <c r="B5" s="228" t="s">
        <v>415</v>
      </c>
      <c r="C5" s="163" t="s">
        <v>422</v>
      </c>
      <c r="F5" s="228" t="s">
        <v>423</v>
      </c>
      <c r="G5" s="163" t="s">
        <v>424</v>
      </c>
    </row>
    <row r="6" spans="2:11" ht="6.75" customHeight="1" x14ac:dyDescent="0.2"/>
    <row r="7" spans="2:11" ht="16.5" customHeight="1" x14ac:dyDescent="0.2">
      <c r="B7" s="168" t="s">
        <v>425</v>
      </c>
      <c r="F7" s="168" t="s">
        <v>426</v>
      </c>
    </row>
    <row r="8" spans="2:11" ht="16.5" customHeight="1" x14ac:dyDescent="0.2">
      <c r="C8" s="253" t="s">
        <v>427</v>
      </c>
      <c r="D8" s="238">
        <v>8100</v>
      </c>
      <c r="G8" s="200" t="s">
        <v>428</v>
      </c>
      <c r="H8" s="254" t="s">
        <v>429</v>
      </c>
      <c r="J8" s="168" t="s">
        <v>430</v>
      </c>
    </row>
    <row r="9" spans="2:11" ht="16.5" customHeight="1" x14ac:dyDescent="0.2">
      <c r="C9" s="255" t="s">
        <v>431</v>
      </c>
      <c r="D9" s="245">
        <v>7775</v>
      </c>
      <c r="G9" s="256" t="s">
        <v>432</v>
      </c>
      <c r="H9" s="257" t="s">
        <v>433</v>
      </c>
      <c r="J9" s="258">
        <v>0</v>
      </c>
      <c r="K9" s="257" t="str">
        <f>H9</f>
        <v>Ringan</v>
      </c>
    </row>
    <row r="10" spans="2:11" ht="16.5" customHeight="1" x14ac:dyDescent="0.2">
      <c r="C10" s="259" t="s">
        <v>434</v>
      </c>
      <c r="D10" s="260">
        <f>D8/D9</f>
        <v>1.0418006430868167</v>
      </c>
      <c r="G10" s="256" t="s">
        <v>435</v>
      </c>
      <c r="H10" s="257" t="s">
        <v>436</v>
      </c>
      <c r="J10" s="261">
        <v>0.10009999999999999</v>
      </c>
      <c r="K10" s="257" t="str">
        <f t="shared" ref="K10:K12" si="0">H10</f>
        <v>Sedang</v>
      </c>
    </row>
    <row r="11" spans="2:11" x14ac:dyDescent="0.2">
      <c r="G11" s="256" t="s">
        <v>437</v>
      </c>
      <c r="H11" s="257" t="s">
        <v>438</v>
      </c>
      <c r="J11" s="261">
        <v>0.30009999999999998</v>
      </c>
      <c r="K11" s="257" t="str">
        <f t="shared" si="0"/>
        <v>Berat</v>
      </c>
    </row>
    <row r="12" spans="2:11" x14ac:dyDescent="0.2">
      <c r="G12" s="256" t="s">
        <v>439</v>
      </c>
      <c r="H12" s="257" t="s">
        <v>440</v>
      </c>
      <c r="J12" s="261">
        <v>1.0001</v>
      </c>
      <c r="K12" s="257" t="str">
        <f t="shared" si="0"/>
        <v>Tak Terkendali</v>
      </c>
    </row>
    <row r="13" spans="2:11" x14ac:dyDescent="0.2">
      <c r="J13" s="277" t="s">
        <v>441</v>
      </c>
      <c r="K13" s="277"/>
    </row>
    <row r="14" spans="2:11" x14ac:dyDescent="0.2">
      <c r="G14" s="228" t="s">
        <v>417</v>
      </c>
      <c r="H14" s="163" t="s">
        <v>418</v>
      </c>
    </row>
    <row r="15" spans="2:11" x14ac:dyDescent="0.2">
      <c r="G15" s="228" t="s">
        <v>335</v>
      </c>
      <c r="H15" s="262"/>
      <c r="I15" s="173" t="s">
        <v>459</v>
      </c>
    </row>
    <row r="16" spans="2:11" x14ac:dyDescent="0.2">
      <c r="G16" s="228" t="s">
        <v>335</v>
      </c>
      <c r="H16" s="239"/>
      <c r="I16" s="173" t="s">
        <v>460</v>
      </c>
    </row>
    <row r="17" spans="7:9" x14ac:dyDescent="0.2">
      <c r="G17" s="228" t="s">
        <v>442</v>
      </c>
      <c r="H17" s="177"/>
      <c r="I17" s="173" t="s">
        <v>461</v>
      </c>
    </row>
    <row r="18" spans="7:9" ht="19.5" customHeight="1" x14ac:dyDescent="0.2"/>
  </sheetData>
  <mergeCells count="3">
    <mergeCell ref="B3:B4"/>
    <mergeCell ref="D3:D4"/>
    <mergeCell ref="J13:K1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3" name="Scroll Bar 1">
              <controlPr defaultSize="0" autoPict="0">
                <anchor moveWithCells="1">
                  <from>
                    <xdr:col>2</xdr:col>
                    <xdr:colOff>828675</xdr:colOff>
                    <xdr:row>7</xdr:row>
                    <xdr:rowOff>19050</xdr:rowOff>
                  </from>
                  <to>
                    <xdr:col>2</xdr:col>
                    <xdr:colOff>1314450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4" name="Scroll Bar 2">
              <controlPr defaultSize="0" autoPict="0">
                <anchor moveWithCells="1">
                  <from>
                    <xdr:col>2</xdr:col>
                    <xdr:colOff>828675</xdr:colOff>
                    <xdr:row>8</xdr:row>
                    <xdr:rowOff>19050</xdr:rowOff>
                  </from>
                  <to>
                    <xdr:col>2</xdr:col>
                    <xdr:colOff>1314450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1:E118"/>
  <sheetViews>
    <sheetView showGridLines="0" zoomScaleNormal="100" workbookViewId="0">
      <selection activeCell="D10" sqref="D10"/>
    </sheetView>
  </sheetViews>
  <sheetFormatPr defaultRowHeight="15" x14ac:dyDescent="0.2"/>
  <cols>
    <col min="1" max="1" width="5.85546875" style="1" customWidth="1"/>
    <col min="2" max="2" width="9.140625" style="1"/>
    <col min="3" max="3" width="16.5703125" style="1" customWidth="1"/>
    <col min="4" max="4" width="9.140625" style="1"/>
    <col min="5" max="5" width="18.28515625" style="1" customWidth="1"/>
    <col min="6" max="6" width="5.85546875" style="1" customWidth="1"/>
    <col min="7" max="7" width="6.85546875" style="1" customWidth="1"/>
    <col min="8" max="16384" width="9.140625" style="1"/>
  </cols>
  <sheetData>
    <row r="1" spans="2:5" ht="19.5" customHeight="1" x14ac:dyDescent="0.2"/>
    <row r="2" spans="2:5" ht="18.75" x14ac:dyDescent="0.2">
      <c r="B2" s="11" t="s">
        <v>4</v>
      </c>
    </row>
    <row r="3" spans="2:5" ht="15.75" customHeight="1" x14ac:dyDescent="0.2">
      <c r="B3" s="3" t="s">
        <v>5</v>
      </c>
      <c r="C3" s="4"/>
      <c r="D3" s="10">
        <v>0</v>
      </c>
    </row>
    <row r="4" spans="2:5" ht="15.75" customHeight="1" x14ac:dyDescent="0.2">
      <c r="B4" s="3" t="s">
        <v>6</v>
      </c>
      <c r="C4" s="4"/>
      <c r="D4" s="10">
        <v>10</v>
      </c>
    </row>
    <row r="5" spans="2:5" ht="6.75" customHeight="1" x14ac:dyDescent="0.2">
      <c r="D5" s="5"/>
    </row>
    <row r="6" spans="2:5" x14ac:dyDescent="0.2">
      <c r="C6" s="6" t="s">
        <v>7</v>
      </c>
      <c r="D6" s="7"/>
      <c r="E6" s="8" t="s">
        <v>462</v>
      </c>
    </row>
    <row r="7" spans="2:5" x14ac:dyDescent="0.2">
      <c r="D7" s="7"/>
      <c r="E7" s="8" t="s">
        <v>463</v>
      </c>
    </row>
    <row r="8" spans="2:5" x14ac:dyDescent="0.2">
      <c r="D8" s="5"/>
    </row>
    <row r="9" spans="2:5" x14ac:dyDescent="0.2">
      <c r="D9" s="5"/>
    </row>
    <row r="10" spans="2:5" x14ac:dyDescent="0.2">
      <c r="D10" s="5"/>
    </row>
    <row r="11" spans="2:5" x14ac:dyDescent="0.2">
      <c r="D11" s="5"/>
    </row>
    <row r="12" spans="2:5" x14ac:dyDescent="0.2">
      <c r="D12" s="5"/>
    </row>
    <row r="13" spans="2:5" x14ac:dyDescent="0.2">
      <c r="D13" s="5"/>
    </row>
    <row r="14" spans="2:5" x14ac:dyDescent="0.2">
      <c r="D14" s="5"/>
    </row>
    <row r="15" spans="2:5" x14ac:dyDescent="0.2">
      <c r="D15" s="5"/>
    </row>
    <row r="16" spans="2:5" x14ac:dyDescent="0.2">
      <c r="D16" s="5"/>
    </row>
    <row r="17" spans="4:4" x14ac:dyDescent="0.2">
      <c r="D17" s="5"/>
    </row>
    <row r="18" spans="4:4" x14ac:dyDescent="0.2">
      <c r="D18" s="5"/>
    </row>
    <row r="19" spans="4:4" x14ac:dyDescent="0.2">
      <c r="D19" s="5"/>
    </row>
    <row r="20" spans="4:4" x14ac:dyDescent="0.2">
      <c r="D20" s="5"/>
    </row>
    <row r="21" spans="4:4" x14ac:dyDescent="0.2">
      <c r="D21" s="5"/>
    </row>
    <row r="22" spans="4:4" x14ac:dyDescent="0.2">
      <c r="D22" s="5"/>
    </row>
    <row r="23" spans="4:4" x14ac:dyDescent="0.2">
      <c r="D23" s="5"/>
    </row>
    <row r="24" spans="4:4" x14ac:dyDescent="0.2">
      <c r="D24" s="5"/>
    </row>
    <row r="25" spans="4:4" x14ac:dyDescent="0.2">
      <c r="D25" s="5"/>
    </row>
    <row r="26" spans="4:4" x14ac:dyDescent="0.2">
      <c r="D26" s="5"/>
    </row>
    <row r="27" spans="4:4" x14ac:dyDescent="0.2">
      <c r="D27" s="5"/>
    </row>
    <row r="28" spans="4:4" x14ac:dyDescent="0.2">
      <c r="D28" s="5"/>
    </row>
    <row r="29" spans="4:4" x14ac:dyDescent="0.2">
      <c r="D29" s="5"/>
    </row>
    <row r="30" spans="4:4" x14ac:dyDescent="0.2">
      <c r="D30" s="5"/>
    </row>
    <row r="31" spans="4:4" x14ac:dyDescent="0.2">
      <c r="D31" s="5"/>
    </row>
    <row r="32" spans="4:4" x14ac:dyDescent="0.2">
      <c r="D32" s="5"/>
    </row>
    <row r="33" spans="4:4" x14ac:dyDescent="0.2">
      <c r="D33" s="5"/>
    </row>
    <row r="34" spans="4:4" x14ac:dyDescent="0.2">
      <c r="D34" s="5"/>
    </row>
    <row r="35" spans="4:4" x14ac:dyDescent="0.2">
      <c r="D35" s="5"/>
    </row>
    <row r="36" spans="4:4" x14ac:dyDescent="0.2">
      <c r="D36" s="5"/>
    </row>
    <row r="37" spans="4:4" x14ac:dyDescent="0.2">
      <c r="D37" s="5"/>
    </row>
    <row r="38" spans="4:4" x14ac:dyDescent="0.2">
      <c r="D38" s="5"/>
    </row>
    <row r="39" spans="4:4" x14ac:dyDescent="0.2">
      <c r="D39" s="5"/>
    </row>
    <row r="40" spans="4:4" x14ac:dyDescent="0.2">
      <c r="D40" s="5"/>
    </row>
    <row r="41" spans="4:4" x14ac:dyDescent="0.2">
      <c r="D41" s="5"/>
    </row>
    <row r="42" spans="4:4" x14ac:dyDescent="0.2">
      <c r="D42" s="5"/>
    </row>
    <row r="43" spans="4:4" x14ac:dyDescent="0.2">
      <c r="D43" s="5"/>
    </row>
    <row r="44" spans="4:4" x14ac:dyDescent="0.2">
      <c r="D44" s="5"/>
    </row>
    <row r="45" spans="4:4" x14ac:dyDescent="0.2">
      <c r="D45" s="5"/>
    </row>
    <row r="46" spans="4:4" x14ac:dyDescent="0.2">
      <c r="D46" s="5"/>
    </row>
    <row r="47" spans="4:4" x14ac:dyDescent="0.2">
      <c r="D47" s="5"/>
    </row>
    <row r="48" spans="4:4" x14ac:dyDescent="0.2">
      <c r="D48" s="5"/>
    </row>
    <row r="49" spans="4:4" x14ac:dyDescent="0.2">
      <c r="D49" s="5"/>
    </row>
    <row r="50" spans="4:4" x14ac:dyDescent="0.2">
      <c r="D50" s="5"/>
    </row>
    <row r="51" spans="4:4" x14ac:dyDescent="0.2">
      <c r="D51" s="5"/>
    </row>
    <row r="52" spans="4:4" x14ac:dyDescent="0.2">
      <c r="D52" s="5"/>
    </row>
    <row r="53" spans="4:4" x14ac:dyDescent="0.2">
      <c r="D53" s="5"/>
    </row>
    <row r="54" spans="4:4" x14ac:dyDescent="0.2">
      <c r="D54" s="5"/>
    </row>
    <row r="55" spans="4:4" x14ac:dyDescent="0.2">
      <c r="D55" s="5"/>
    </row>
    <row r="56" spans="4:4" x14ac:dyDescent="0.2">
      <c r="D56" s="5"/>
    </row>
    <row r="57" spans="4:4" x14ac:dyDescent="0.2">
      <c r="D57" s="5"/>
    </row>
    <row r="58" spans="4:4" x14ac:dyDescent="0.2">
      <c r="D58" s="5"/>
    </row>
    <row r="59" spans="4:4" x14ac:dyDescent="0.2">
      <c r="D59" s="5"/>
    </row>
    <row r="60" spans="4:4" x14ac:dyDescent="0.2">
      <c r="D60" s="5"/>
    </row>
    <row r="61" spans="4:4" x14ac:dyDescent="0.2">
      <c r="D61" s="5"/>
    </row>
    <row r="62" spans="4:4" x14ac:dyDescent="0.2">
      <c r="D62" s="5"/>
    </row>
    <row r="63" spans="4:4" x14ac:dyDescent="0.2">
      <c r="D63" s="5"/>
    </row>
    <row r="64" spans="4:4" x14ac:dyDescent="0.2">
      <c r="D64" s="5"/>
    </row>
    <row r="65" spans="4:4" x14ac:dyDescent="0.2">
      <c r="D65" s="5"/>
    </row>
    <row r="66" spans="4:4" x14ac:dyDescent="0.2">
      <c r="D66" s="5"/>
    </row>
    <row r="67" spans="4:4" x14ac:dyDescent="0.2">
      <c r="D67" s="5"/>
    </row>
    <row r="68" spans="4:4" x14ac:dyDescent="0.2">
      <c r="D68" s="5"/>
    </row>
    <row r="69" spans="4:4" x14ac:dyDescent="0.2">
      <c r="D69" s="5"/>
    </row>
    <row r="70" spans="4:4" x14ac:dyDescent="0.2">
      <c r="D70" s="5"/>
    </row>
    <row r="71" spans="4:4" x14ac:dyDescent="0.2">
      <c r="D71" s="5"/>
    </row>
    <row r="72" spans="4:4" x14ac:dyDescent="0.2">
      <c r="D72" s="5"/>
    </row>
    <row r="73" spans="4:4" x14ac:dyDescent="0.2">
      <c r="D73" s="5"/>
    </row>
    <row r="74" spans="4:4" x14ac:dyDescent="0.2">
      <c r="D74" s="5"/>
    </row>
    <row r="75" spans="4:4" x14ac:dyDescent="0.2">
      <c r="D75" s="5"/>
    </row>
    <row r="76" spans="4:4" x14ac:dyDescent="0.2">
      <c r="D76" s="5"/>
    </row>
    <row r="77" spans="4:4" x14ac:dyDescent="0.2">
      <c r="D77" s="5"/>
    </row>
    <row r="78" spans="4:4" x14ac:dyDescent="0.2">
      <c r="D78" s="5"/>
    </row>
    <row r="79" spans="4:4" x14ac:dyDescent="0.2">
      <c r="D79" s="5"/>
    </row>
    <row r="80" spans="4:4" x14ac:dyDescent="0.2">
      <c r="D80" s="5"/>
    </row>
    <row r="81" spans="4:4" x14ac:dyDescent="0.2">
      <c r="D81" s="5"/>
    </row>
    <row r="82" spans="4:4" x14ac:dyDescent="0.2">
      <c r="D82" s="5"/>
    </row>
    <row r="83" spans="4:4" x14ac:dyDescent="0.2">
      <c r="D83" s="5"/>
    </row>
    <row r="84" spans="4:4" x14ac:dyDescent="0.2">
      <c r="D84" s="5"/>
    </row>
    <row r="85" spans="4:4" x14ac:dyDescent="0.2">
      <c r="D85" s="5"/>
    </row>
    <row r="86" spans="4:4" x14ac:dyDescent="0.2">
      <c r="D86" s="5"/>
    </row>
    <row r="87" spans="4:4" x14ac:dyDescent="0.2">
      <c r="D87" s="5"/>
    </row>
    <row r="88" spans="4:4" x14ac:dyDescent="0.2">
      <c r="D88" s="5"/>
    </row>
    <row r="89" spans="4:4" x14ac:dyDescent="0.2">
      <c r="D89" s="5"/>
    </row>
    <row r="90" spans="4:4" x14ac:dyDescent="0.2">
      <c r="D90" s="5"/>
    </row>
    <row r="91" spans="4:4" x14ac:dyDescent="0.2">
      <c r="D91" s="5"/>
    </row>
    <row r="92" spans="4:4" x14ac:dyDescent="0.2">
      <c r="D92" s="5"/>
    </row>
    <row r="93" spans="4:4" x14ac:dyDescent="0.2">
      <c r="D93" s="5"/>
    </row>
    <row r="94" spans="4:4" x14ac:dyDescent="0.2">
      <c r="D94" s="5"/>
    </row>
    <row r="95" spans="4:4" x14ac:dyDescent="0.2">
      <c r="D95" s="5"/>
    </row>
    <row r="96" spans="4:4" x14ac:dyDescent="0.2">
      <c r="D96" s="5"/>
    </row>
    <row r="97" spans="4:4" x14ac:dyDescent="0.2">
      <c r="D97" s="5"/>
    </row>
    <row r="98" spans="4:4" x14ac:dyDescent="0.2">
      <c r="D98" s="5"/>
    </row>
    <row r="99" spans="4:4" x14ac:dyDescent="0.2">
      <c r="D99" s="5"/>
    </row>
    <row r="100" spans="4:4" x14ac:dyDescent="0.2">
      <c r="D100" s="5"/>
    </row>
    <row r="101" spans="4:4" x14ac:dyDescent="0.2">
      <c r="D101" s="5"/>
    </row>
    <row r="102" spans="4:4" x14ac:dyDescent="0.2">
      <c r="D102" s="5"/>
    </row>
    <row r="103" spans="4:4" x14ac:dyDescent="0.2">
      <c r="D103" s="5"/>
    </row>
    <row r="104" spans="4:4" x14ac:dyDescent="0.2">
      <c r="D104" s="5"/>
    </row>
    <row r="105" spans="4:4" x14ac:dyDescent="0.2">
      <c r="D105" s="5"/>
    </row>
    <row r="106" spans="4:4" x14ac:dyDescent="0.2">
      <c r="D106" s="5"/>
    </row>
    <row r="107" spans="4:4" ht="19.5" customHeight="1" x14ac:dyDescent="0.2">
      <c r="D107" s="5"/>
    </row>
    <row r="108" spans="4:4" x14ac:dyDescent="0.2">
      <c r="D108" s="5"/>
    </row>
    <row r="109" spans="4:4" x14ac:dyDescent="0.2">
      <c r="D109" s="5"/>
    </row>
    <row r="110" spans="4:4" x14ac:dyDescent="0.2">
      <c r="D110" s="5"/>
    </row>
    <row r="111" spans="4:4" x14ac:dyDescent="0.2">
      <c r="D111" s="5"/>
    </row>
    <row r="112" spans="4:4" x14ac:dyDescent="0.2">
      <c r="D112" s="5"/>
    </row>
    <row r="113" spans="4:4" x14ac:dyDescent="0.2">
      <c r="D113" s="5"/>
    </row>
    <row r="114" spans="4:4" x14ac:dyDescent="0.2">
      <c r="D114" s="5"/>
    </row>
    <row r="115" spans="4:4" x14ac:dyDescent="0.2">
      <c r="D115" s="5"/>
    </row>
    <row r="116" spans="4:4" x14ac:dyDescent="0.2">
      <c r="D116" s="5"/>
    </row>
    <row r="117" spans="4:4" x14ac:dyDescent="0.2">
      <c r="D117" s="5"/>
    </row>
    <row r="118" spans="4:4" x14ac:dyDescent="0.2">
      <c r="D118" s="5"/>
    </row>
  </sheetData>
  <phoneticPr fontId="2" type="noConversion"/>
  <conditionalFormatting sqref="D6:D118">
    <cfRule type="cellIs" dxfId="8" priority="1" operator="between">
      <formula>$D$6</formula>
      <formula>$D$4</formula>
    </cfRule>
  </conditionalFormatting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3" name="Scroll Bar 1">
              <controlPr defaultSize="0" autoPict="0">
                <anchor moveWithCells="1">
                  <from>
                    <xdr:col>2</xdr:col>
                    <xdr:colOff>552450</xdr:colOff>
                    <xdr:row>2</xdr:row>
                    <xdr:rowOff>28575</xdr:rowOff>
                  </from>
                  <to>
                    <xdr:col>2</xdr:col>
                    <xdr:colOff>1038225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4" name="Scroll Bar 2">
              <controlPr defaultSize="0" autoPict="0">
                <anchor moveWithCells="1">
                  <from>
                    <xdr:col>2</xdr:col>
                    <xdr:colOff>552450</xdr:colOff>
                    <xdr:row>3</xdr:row>
                    <xdr:rowOff>19050</xdr:rowOff>
                  </from>
                  <to>
                    <xdr:col>2</xdr:col>
                    <xdr:colOff>1038225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B1:E124"/>
  <sheetViews>
    <sheetView showGridLines="0" workbookViewId="0">
      <selection activeCell="E11" sqref="E11"/>
    </sheetView>
  </sheetViews>
  <sheetFormatPr defaultRowHeight="15" x14ac:dyDescent="0.2"/>
  <cols>
    <col min="1" max="1" width="5.85546875" style="1" customWidth="1"/>
    <col min="2" max="2" width="11.140625" style="1" customWidth="1"/>
    <col min="3" max="3" width="15" style="1" customWidth="1"/>
    <col min="4" max="4" width="10.28515625" style="1" customWidth="1"/>
    <col min="5" max="5" width="28.7109375" style="1" customWidth="1"/>
    <col min="6" max="6" width="5.85546875" style="1" customWidth="1"/>
    <col min="7" max="7" width="9.140625" style="1"/>
    <col min="8" max="8" width="6.85546875" style="1" customWidth="1"/>
    <col min="9" max="16384" width="9.140625" style="1"/>
  </cols>
  <sheetData>
    <row r="1" spans="2:5" ht="19.5" customHeight="1" x14ac:dyDescent="0.2"/>
    <row r="2" spans="2:5" ht="18.75" x14ac:dyDescent="0.2">
      <c r="B2" s="11" t="s">
        <v>8</v>
      </c>
    </row>
    <row r="3" spans="2:5" ht="15.75" customHeight="1" x14ac:dyDescent="0.2">
      <c r="B3" s="3" t="s">
        <v>5</v>
      </c>
      <c r="C3" s="3"/>
      <c r="D3" s="10">
        <v>0</v>
      </c>
    </row>
    <row r="4" spans="2:5" ht="15.75" customHeight="1" x14ac:dyDescent="0.2">
      <c r="B4" s="3" t="s">
        <v>6</v>
      </c>
      <c r="C4" s="3"/>
      <c r="D4" s="10">
        <v>100</v>
      </c>
    </row>
    <row r="5" spans="2:5" ht="6.75" customHeight="1" x14ac:dyDescent="0.2">
      <c r="D5" s="5"/>
    </row>
    <row r="6" spans="2:5" x14ac:dyDescent="0.2">
      <c r="C6" s="2" t="s">
        <v>7</v>
      </c>
      <c r="D6" s="7"/>
      <c r="E6" s="8" t="s">
        <v>464</v>
      </c>
    </row>
    <row r="7" spans="2:5" x14ac:dyDescent="0.2">
      <c r="D7" s="7"/>
      <c r="E7" s="8" t="s">
        <v>465</v>
      </c>
    </row>
    <row r="8" spans="2:5" x14ac:dyDescent="0.2">
      <c r="D8" s="5"/>
    </row>
    <row r="9" spans="2:5" x14ac:dyDescent="0.2">
      <c r="D9" s="5"/>
    </row>
    <row r="10" spans="2:5" x14ac:dyDescent="0.2">
      <c r="D10" s="5"/>
    </row>
    <row r="11" spans="2:5" x14ac:dyDescent="0.2">
      <c r="D11" s="5"/>
    </row>
    <row r="12" spans="2:5" x14ac:dyDescent="0.2">
      <c r="D12" s="5"/>
    </row>
    <row r="13" spans="2:5" x14ac:dyDescent="0.2">
      <c r="D13" s="5"/>
    </row>
    <row r="14" spans="2:5" x14ac:dyDescent="0.2">
      <c r="D14" s="5"/>
    </row>
    <row r="15" spans="2:5" x14ac:dyDescent="0.2">
      <c r="D15" s="5"/>
    </row>
    <row r="16" spans="2:5" x14ac:dyDescent="0.2">
      <c r="D16" s="5"/>
    </row>
    <row r="17" spans="4:4" x14ac:dyDescent="0.2">
      <c r="D17" s="5" t="str">
        <f t="shared" ref="D8:D71" si="0">IF(D16="","",IF(D16&gt;D$3,D16-1,""))</f>
        <v/>
      </c>
    </row>
    <row r="18" spans="4:4" x14ac:dyDescent="0.2">
      <c r="D18" s="5" t="str">
        <f t="shared" si="0"/>
        <v/>
      </c>
    </row>
    <row r="19" spans="4:4" x14ac:dyDescent="0.2">
      <c r="D19" s="5" t="str">
        <f t="shared" si="0"/>
        <v/>
      </c>
    </row>
    <row r="20" spans="4:4" x14ac:dyDescent="0.2">
      <c r="D20" s="5" t="str">
        <f t="shared" si="0"/>
        <v/>
      </c>
    </row>
    <row r="21" spans="4:4" x14ac:dyDescent="0.2">
      <c r="D21" s="5" t="str">
        <f t="shared" si="0"/>
        <v/>
      </c>
    </row>
    <row r="22" spans="4:4" x14ac:dyDescent="0.2">
      <c r="D22" s="5" t="str">
        <f t="shared" si="0"/>
        <v/>
      </c>
    </row>
    <row r="23" spans="4:4" x14ac:dyDescent="0.2">
      <c r="D23" s="5" t="str">
        <f t="shared" si="0"/>
        <v/>
      </c>
    </row>
    <row r="24" spans="4:4" x14ac:dyDescent="0.2">
      <c r="D24" s="5" t="str">
        <f t="shared" si="0"/>
        <v/>
      </c>
    </row>
    <row r="25" spans="4:4" x14ac:dyDescent="0.2">
      <c r="D25" s="5" t="str">
        <f t="shared" si="0"/>
        <v/>
      </c>
    </row>
    <row r="26" spans="4:4" x14ac:dyDescent="0.2">
      <c r="D26" s="5" t="str">
        <f t="shared" si="0"/>
        <v/>
      </c>
    </row>
    <row r="27" spans="4:4" x14ac:dyDescent="0.2">
      <c r="D27" s="5" t="str">
        <f t="shared" si="0"/>
        <v/>
      </c>
    </row>
    <row r="28" spans="4:4" x14ac:dyDescent="0.2">
      <c r="D28" s="5" t="str">
        <f t="shared" si="0"/>
        <v/>
      </c>
    </row>
    <row r="29" spans="4:4" x14ac:dyDescent="0.2">
      <c r="D29" s="5" t="str">
        <f t="shared" si="0"/>
        <v/>
      </c>
    </row>
    <row r="30" spans="4:4" x14ac:dyDescent="0.2">
      <c r="D30" s="5" t="str">
        <f t="shared" si="0"/>
        <v/>
      </c>
    </row>
    <row r="31" spans="4:4" x14ac:dyDescent="0.2">
      <c r="D31" s="5" t="str">
        <f t="shared" si="0"/>
        <v/>
      </c>
    </row>
    <row r="32" spans="4:4" x14ac:dyDescent="0.2">
      <c r="D32" s="5" t="str">
        <f t="shared" si="0"/>
        <v/>
      </c>
    </row>
    <row r="33" spans="4:4" x14ac:dyDescent="0.2">
      <c r="D33" s="5" t="str">
        <f t="shared" si="0"/>
        <v/>
      </c>
    </row>
    <row r="34" spans="4:4" x14ac:dyDescent="0.2">
      <c r="D34" s="5" t="str">
        <f t="shared" si="0"/>
        <v/>
      </c>
    </row>
    <row r="35" spans="4:4" x14ac:dyDescent="0.2">
      <c r="D35" s="5" t="str">
        <f t="shared" si="0"/>
        <v/>
      </c>
    </row>
    <row r="36" spans="4:4" x14ac:dyDescent="0.2">
      <c r="D36" s="5" t="str">
        <f t="shared" si="0"/>
        <v/>
      </c>
    </row>
    <row r="37" spans="4:4" x14ac:dyDescent="0.2">
      <c r="D37" s="5" t="str">
        <f t="shared" si="0"/>
        <v/>
      </c>
    </row>
    <row r="38" spans="4:4" x14ac:dyDescent="0.2">
      <c r="D38" s="5" t="str">
        <f t="shared" si="0"/>
        <v/>
      </c>
    </row>
    <row r="39" spans="4:4" x14ac:dyDescent="0.2">
      <c r="D39" s="5" t="str">
        <f t="shared" si="0"/>
        <v/>
      </c>
    </row>
    <row r="40" spans="4:4" x14ac:dyDescent="0.2">
      <c r="D40" s="5" t="str">
        <f t="shared" si="0"/>
        <v/>
      </c>
    </row>
    <row r="41" spans="4:4" x14ac:dyDescent="0.2">
      <c r="D41" s="5" t="str">
        <f t="shared" si="0"/>
        <v/>
      </c>
    </row>
    <row r="42" spans="4:4" x14ac:dyDescent="0.2">
      <c r="D42" s="5" t="str">
        <f t="shared" si="0"/>
        <v/>
      </c>
    </row>
    <row r="43" spans="4:4" x14ac:dyDescent="0.2">
      <c r="D43" s="5" t="str">
        <f t="shared" si="0"/>
        <v/>
      </c>
    </row>
    <row r="44" spans="4:4" x14ac:dyDescent="0.2">
      <c r="D44" s="5" t="str">
        <f t="shared" si="0"/>
        <v/>
      </c>
    </row>
    <row r="45" spans="4:4" x14ac:dyDescent="0.2">
      <c r="D45" s="5" t="str">
        <f t="shared" si="0"/>
        <v/>
      </c>
    </row>
    <row r="46" spans="4:4" x14ac:dyDescent="0.2">
      <c r="D46" s="5" t="str">
        <f t="shared" si="0"/>
        <v/>
      </c>
    </row>
    <row r="47" spans="4:4" x14ac:dyDescent="0.2">
      <c r="D47" s="5" t="str">
        <f t="shared" si="0"/>
        <v/>
      </c>
    </row>
    <row r="48" spans="4:4" x14ac:dyDescent="0.2">
      <c r="D48" s="5" t="str">
        <f t="shared" si="0"/>
        <v/>
      </c>
    </row>
    <row r="49" spans="4:4" x14ac:dyDescent="0.2">
      <c r="D49" s="5" t="str">
        <f t="shared" si="0"/>
        <v/>
      </c>
    </row>
    <row r="50" spans="4:4" x14ac:dyDescent="0.2">
      <c r="D50" s="5" t="str">
        <f t="shared" si="0"/>
        <v/>
      </c>
    </row>
    <row r="51" spans="4:4" x14ac:dyDescent="0.2">
      <c r="D51" s="5" t="str">
        <f t="shared" si="0"/>
        <v/>
      </c>
    </row>
    <row r="52" spans="4:4" x14ac:dyDescent="0.2">
      <c r="D52" s="5" t="str">
        <f t="shared" si="0"/>
        <v/>
      </c>
    </row>
    <row r="53" spans="4:4" x14ac:dyDescent="0.2">
      <c r="D53" s="5" t="str">
        <f t="shared" si="0"/>
        <v/>
      </c>
    </row>
    <row r="54" spans="4:4" x14ac:dyDescent="0.2">
      <c r="D54" s="5" t="str">
        <f t="shared" si="0"/>
        <v/>
      </c>
    </row>
    <row r="55" spans="4:4" x14ac:dyDescent="0.2">
      <c r="D55" s="5" t="str">
        <f t="shared" si="0"/>
        <v/>
      </c>
    </row>
    <row r="56" spans="4:4" x14ac:dyDescent="0.2">
      <c r="D56" s="5" t="str">
        <f t="shared" si="0"/>
        <v/>
      </c>
    </row>
    <row r="57" spans="4:4" x14ac:dyDescent="0.2">
      <c r="D57" s="5" t="str">
        <f t="shared" si="0"/>
        <v/>
      </c>
    </row>
    <row r="58" spans="4:4" x14ac:dyDescent="0.2">
      <c r="D58" s="5" t="str">
        <f t="shared" si="0"/>
        <v/>
      </c>
    </row>
    <row r="59" spans="4:4" x14ac:dyDescent="0.2">
      <c r="D59" s="5" t="str">
        <f t="shared" si="0"/>
        <v/>
      </c>
    </row>
    <row r="60" spans="4:4" x14ac:dyDescent="0.2">
      <c r="D60" s="5" t="str">
        <f t="shared" si="0"/>
        <v/>
      </c>
    </row>
    <row r="61" spans="4:4" x14ac:dyDescent="0.2">
      <c r="D61" s="5" t="str">
        <f t="shared" si="0"/>
        <v/>
      </c>
    </row>
    <row r="62" spans="4:4" x14ac:dyDescent="0.2">
      <c r="D62" s="5" t="str">
        <f t="shared" si="0"/>
        <v/>
      </c>
    </row>
    <row r="63" spans="4:4" x14ac:dyDescent="0.2">
      <c r="D63" s="5" t="str">
        <f t="shared" si="0"/>
        <v/>
      </c>
    </row>
    <row r="64" spans="4:4" x14ac:dyDescent="0.2">
      <c r="D64" s="5" t="str">
        <f t="shared" si="0"/>
        <v/>
      </c>
    </row>
    <row r="65" spans="4:4" x14ac:dyDescent="0.2">
      <c r="D65" s="5" t="str">
        <f t="shared" si="0"/>
        <v/>
      </c>
    </row>
    <row r="66" spans="4:4" x14ac:dyDescent="0.2">
      <c r="D66" s="5" t="str">
        <f t="shared" si="0"/>
        <v/>
      </c>
    </row>
    <row r="67" spans="4:4" x14ac:dyDescent="0.2">
      <c r="D67" s="5" t="str">
        <f t="shared" si="0"/>
        <v/>
      </c>
    </row>
    <row r="68" spans="4:4" x14ac:dyDescent="0.2">
      <c r="D68" s="5" t="str">
        <f t="shared" si="0"/>
        <v/>
      </c>
    </row>
    <row r="69" spans="4:4" x14ac:dyDescent="0.2">
      <c r="D69" s="5" t="str">
        <f t="shared" si="0"/>
        <v/>
      </c>
    </row>
    <row r="70" spans="4:4" x14ac:dyDescent="0.2">
      <c r="D70" s="5" t="str">
        <f t="shared" si="0"/>
        <v/>
      </c>
    </row>
    <row r="71" spans="4:4" x14ac:dyDescent="0.2">
      <c r="D71" s="5" t="str">
        <f t="shared" si="0"/>
        <v/>
      </c>
    </row>
    <row r="72" spans="4:4" x14ac:dyDescent="0.2">
      <c r="D72" s="5" t="str">
        <f t="shared" ref="D72:D124" si="1">IF(D71="","",IF(D71&gt;D$3,D71-1,""))</f>
        <v/>
      </c>
    </row>
    <row r="73" spans="4:4" x14ac:dyDescent="0.2">
      <c r="D73" s="5" t="str">
        <f t="shared" si="1"/>
        <v/>
      </c>
    </row>
    <row r="74" spans="4:4" x14ac:dyDescent="0.2">
      <c r="D74" s="5" t="str">
        <f t="shared" si="1"/>
        <v/>
      </c>
    </row>
    <row r="75" spans="4:4" x14ac:dyDescent="0.2">
      <c r="D75" s="5" t="str">
        <f t="shared" si="1"/>
        <v/>
      </c>
    </row>
    <row r="76" spans="4:4" x14ac:dyDescent="0.2">
      <c r="D76" s="5" t="str">
        <f t="shared" si="1"/>
        <v/>
      </c>
    </row>
    <row r="77" spans="4:4" x14ac:dyDescent="0.2">
      <c r="D77" s="5" t="str">
        <f t="shared" si="1"/>
        <v/>
      </c>
    </row>
    <row r="78" spans="4:4" x14ac:dyDescent="0.2">
      <c r="D78" s="5" t="str">
        <f t="shared" si="1"/>
        <v/>
      </c>
    </row>
    <row r="79" spans="4:4" x14ac:dyDescent="0.2">
      <c r="D79" s="5" t="str">
        <f t="shared" si="1"/>
        <v/>
      </c>
    </row>
    <row r="80" spans="4:4" x14ac:dyDescent="0.2">
      <c r="D80" s="5" t="str">
        <f t="shared" si="1"/>
        <v/>
      </c>
    </row>
    <row r="81" spans="4:4" x14ac:dyDescent="0.2">
      <c r="D81" s="5" t="str">
        <f t="shared" si="1"/>
        <v/>
      </c>
    </row>
    <row r="82" spans="4:4" x14ac:dyDescent="0.2">
      <c r="D82" s="5" t="str">
        <f t="shared" si="1"/>
        <v/>
      </c>
    </row>
    <row r="83" spans="4:4" x14ac:dyDescent="0.2">
      <c r="D83" s="5" t="str">
        <f t="shared" si="1"/>
        <v/>
      </c>
    </row>
    <row r="84" spans="4:4" x14ac:dyDescent="0.2">
      <c r="D84" s="5" t="str">
        <f t="shared" si="1"/>
        <v/>
      </c>
    </row>
    <row r="85" spans="4:4" x14ac:dyDescent="0.2">
      <c r="D85" s="5" t="str">
        <f t="shared" si="1"/>
        <v/>
      </c>
    </row>
    <row r="86" spans="4:4" x14ac:dyDescent="0.2">
      <c r="D86" s="5" t="str">
        <f t="shared" si="1"/>
        <v/>
      </c>
    </row>
    <row r="87" spans="4:4" x14ac:dyDescent="0.2">
      <c r="D87" s="5" t="str">
        <f t="shared" si="1"/>
        <v/>
      </c>
    </row>
    <row r="88" spans="4:4" x14ac:dyDescent="0.2">
      <c r="D88" s="5" t="str">
        <f t="shared" si="1"/>
        <v/>
      </c>
    </row>
    <row r="89" spans="4:4" x14ac:dyDescent="0.2">
      <c r="D89" s="5" t="str">
        <f t="shared" si="1"/>
        <v/>
      </c>
    </row>
    <row r="90" spans="4:4" x14ac:dyDescent="0.2">
      <c r="D90" s="5" t="str">
        <f t="shared" si="1"/>
        <v/>
      </c>
    </row>
    <row r="91" spans="4:4" x14ac:dyDescent="0.2">
      <c r="D91" s="5" t="str">
        <f t="shared" si="1"/>
        <v/>
      </c>
    </row>
    <row r="92" spans="4:4" x14ac:dyDescent="0.2">
      <c r="D92" s="5" t="str">
        <f t="shared" si="1"/>
        <v/>
      </c>
    </row>
    <row r="93" spans="4:4" x14ac:dyDescent="0.2">
      <c r="D93" s="5" t="str">
        <f t="shared" si="1"/>
        <v/>
      </c>
    </row>
    <row r="94" spans="4:4" x14ac:dyDescent="0.2">
      <c r="D94" s="5" t="str">
        <f t="shared" si="1"/>
        <v/>
      </c>
    </row>
    <row r="95" spans="4:4" x14ac:dyDescent="0.2">
      <c r="D95" s="5" t="str">
        <f t="shared" si="1"/>
        <v/>
      </c>
    </row>
    <row r="96" spans="4:4" x14ac:dyDescent="0.2">
      <c r="D96" s="5" t="str">
        <f t="shared" si="1"/>
        <v/>
      </c>
    </row>
    <row r="97" spans="4:4" x14ac:dyDescent="0.2">
      <c r="D97" s="5" t="str">
        <f t="shared" si="1"/>
        <v/>
      </c>
    </row>
    <row r="98" spans="4:4" x14ac:dyDescent="0.2">
      <c r="D98" s="5" t="str">
        <f t="shared" si="1"/>
        <v/>
      </c>
    </row>
    <row r="99" spans="4:4" x14ac:dyDescent="0.2">
      <c r="D99" s="5" t="str">
        <f t="shared" si="1"/>
        <v/>
      </c>
    </row>
    <row r="100" spans="4:4" x14ac:dyDescent="0.2">
      <c r="D100" s="5" t="str">
        <f t="shared" si="1"/>
        <v/>
      </c>
    </row>
    <row r="101" spans="4:4" x14ac:dyDescent="0.2">
      <c r="D101" s="5" t="str">
        <f t="shared" si="1"/>
        <v/>
      </c>
    </row>
    <row r="102" spans="4:4" x14ac:dyDescent="0.2">
      <c r="D102" s="5" t="str">
        <f t="shared" si="1"/>
        <v/>
      </c>
    </row>
    <row r="103" spans="4:4" x14ac:dyDescent="0.2">
      <c r="D103" s="5" t="str">
        <f t="shared" si="1"/>
        <v/>
      </c>
    </row>
    <row r="104" spans="4:4" x14ac:dyDescent="0.2">
      <c r="D104" s="5" t="str">
        <f t="shared" si="1"/>
        <v/>
      </c>
    </row>
    <row r="105" spans="4:4" x14ac:dyDescent="0.2">
      <c r="D105" s="5" t="str">
        <f t="shared" si="1"/>
        <v/>
      </c>
    </row>
    <row r="106" spans="4:4" x14ac:dyDescent="0.2">
      <c r="D106" s="5" t="str">
        <f t="shared" si="1"/>
        <v/>
      </c>
    </row>
    <row r="107" spans="4:4" ht="19.5" customHeight="1" x14ac:dyDescent="0.2">
      <c r="D107" s="5" t="str">
        <f t="shared" si="1"/>
        <v/>
      </c>
    </row>
    <row r="108" spans="4:4" x14ac:dyDescent="0.2">
      <c r="D108" s="5" t="str">
        <f t="shared" si="1"/>
        <v/>
      </c>
    </row>
    <row r="109" spans="4:4" x14ac:dyDescent="0.2">
      <c r="D109" s="5" t="str">
        <f t="shared" si="1"/>
        <v/>
      </c>
    </row>
    <row r="110" spans="4:4" x14ac:dyDescent="0.2">
      <c r="D110" s="5" t="str">
        <f t="shared" si="1"/>
        <v/>
      </c>
    </row>
    <row r="111" spans="4:4" x14ac:dyDescent="0.2">
      <c r="D111" s="5" t="str">
        <f t="shared" si="1"/>
        <v/>
      </c>
    </row>
    <row r="112" spans="4:4" x14ac:dyDescent="0.2">
      <c r="D112" s="5" t="str">
        <f t="shared" si="1"/>
        <v/>
      </c>
    </row>
    <row r="113" spans="4:4" x14ac:dyDescent="0.2">
      <c r="D113" s="5" t="str">
        <f t="shared" si="1"/>
        <v/>
      </c>
    </row>
    <row r="114" spans="4:4" x14ac:dyDescent="0.2">
      <c r="D114" s="1" t="str">
        <f t="shared" si="1"/>
        <v/>
      </c>
    </row>
    <row r="115" spans="4:4" x14ac:dyDescent="0.2">
      <c r="D115" s="1" t="str">
        <f t="shared" si="1"/>
        <v/>
      </c>
    </row>
    <row r="116" spans="4:4" x14ac:dyDescent="0.2">
      <c r="D116" s="1" t="str">
        <f t="shared" si="1"/>
        <v/>
      </c>
    </row>
    <row r="117" spans="4:4" x14ac:dyDescent="0.2">
      <c r="D117" s="1" t="str">
        <f t="shared" si="1"/>
        <v/>
      </c>
    </row>
    <row r="118" spans="4:4" x14ac:dyDescent="0.2">
      <c r="D118" s="1" t="str">
        <f t="shared" si="1"/>
        <v/>
      </c>
    </row>
    <row r="119" spans="4:4" x14ac:dyDescent="0.2">
      <c r="D119" s="1" t="str">
        <f t="shared" si="1"/>
        <v/>
      </c>
    </row>
    <row r="120" spans="4:4" x14ac:dyDescent="0.2">
      <c r="D120" s="1" t="str">
        <f t="shared" si="1"/>
        <v/>
      </c>
    </row>
    <row r="121" spans="4:4" x14ac:dyDescent="0.2">
      <c r="D121" s="1" t="str">
        <f t="shared" si="1"/>
        <v/>
      </c>
    </row>
    <row r="122" spans="4:4" x14ac:dyDescent="0.2">
      <c r="D122" s="1" t="str">
        <f t="shared" si="1"/>
        <v/>
      </c>
    </row>
    <row r="123" spans="4:4" x14ac:dyDescent="0.2">
      <c r="D123" s="1" t="str">
        <f t="shared" si="1"/>
        <v/>
      </c>
    </row>
    <row r="124" spans="4:4" x14ac:dyDescent="0.2">
      <c r="D124" s="1" t="str">
        <f t="shared" si="1"/>
        <v/>
      </c>
    </row>
  </sheetData>
  <phoneticPr fontId="2" type="noConversion"/>
  <conditionalFormatting sqref="D6:D106">
    <cfRule type="cellIs" dxfId="7" priority="1" operator="between">
      <formula>$D$3</formula>
      <formula>$D$4</formula>
    </cfRule>
  </conditionalFormatting>
  <pageMargins left="0.75" right="0.75" top="1" bottom="1" header="0.5" footer="0.5"/>
  <pageSetup orientation="portrait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29" r:id="rId4" name="Scroll Bar 1">
              <controlPr defaultSize="0" autoPict="0">
                <anchor moveWithCells="1">
                  <from>
                    <xdr:col>2</xdr:col>
                    <xdr:colOff>447675</xdr:colOff>
                    <xdr:row>2</xdr:row>
                    <xdr:rowOff>28575</xdr:rowOff>
                  </from>
                  <to>
                    <xdr:col>2</xdr:col>
                    <xdr:colOff>933450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0" r:id="rId5" name="Scroll Bar 2">
              <controlPr defaultSize="0" autoPict="0">
                <anchor moveWithCells="1">
                  <from>
                    <xdr:col>2</xdr:col>
                    <xdr:colOff>447675</xdr:colOff>
                    <xdr:row>3</xdr:row>
                    <xdr:rowOff>9525</xdr:rowOff>
                  </from>
                  <to>
                    <xdr:col>2</xdr:col>
                    <xdr:colOff>933450</xdr:colOff>
                    <xdr:row>3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B1:F156"/>
  <sheetViews>
    <sheetView showGridLines="0" workbookViewId="0">
      <selection activeCell="D7" sqref="D7"/>
    </sheetView>
  </sheetViews>
  <sheetFormatPr defaultRowHeight="15" x14ac:dyDescent="0.2"/>
  <cols>
    <col min="1" max="1" width="5.85546875" style="1" customWidth="1"/>
    <col min="2" max="2" width="10" style="1" customWidth="1"/>
    <col min="3" max="3" width="15.85546875" style="1" customWidth="1"/>
    <col min="4" max="5" width="9.140625" style="1"/>
    <col min="6" max="6" width="56" style="1" customWidth="1"/>
    <col min="7" max="7" width="5.85546875" style="1" customWidth="1"/>
    <col min="8" max="11" width="9.140625" style="1"/>
    <col min="12" max="12" width="6.85546875" style="1" customWidth="1"/>
    <col min="13" max="16384" width="9.140625" style="1"/>
  </cols>
  <sheetData>
    <row r="1" spans="2:6" ht="19.5" customHeight="1" x14ac:dyDescent="0.2"/>
    <row r="2" spans="2:6" ht="18.75" x14ac:dyDescent="0.2">
      <c r="B2" s="11" t="s">
        <v>40</v>
      </c>
    </row>
    <row r="3" spans="2:6" ht="18" customHeight="1" x14ac:dyDescent="0.2">
      <c r="B3" s="283" t="s">
        <v>256</v>
      </c>
      <c r="C3" s="283"/>
      <c r="D3" s="283"/>
      <c r="E3" s="12">
        <v>1</v>
      </c>
      <c r="F3" s="13" t="s">
        <v>232</v>
      </c>
    </row>
    <row r="4" spans="2:6" ht="18" customHeight="1" x14ac:dyDescent="0.2">
      <c r="B4" s="3" t="s">
        <v>5</v>
      </c>
      <c r="C4" s="14"/>
      <c r="D4" s="17">
        <v>0</v>
      </c>
    </row>
    <row r="5" spans="2:6" ht="18" customHeight="1" x14ac:dyDescent="0.2">
      <c r="B5" s="3" t="s">
        <v>6</v>
      </c>
      <c r="C5" s="15"/>
      <c r="D5" s="17">
        <v>100</v>
      </c>
    </row>
    <row r="6" spans="2:6" ht="6.75" customHeight="1" x14ac:dyDescent="0.2"/>
    <row r="7" spans="2:6" x14ac:dyDescent="0.2">
      <c r="C7" s="1" t="s">
        <v>7</v>
      </c>
      <c r="D7" s="18"/>
      <c r="E7" s="16" t="s">
        <v>466</v>
      </c>
    </row>
    <row r="8" spans="2:6" x14ac:dyDescent="0.2">
      <c r="D8" s="18"/>
      <c r="E8" s="16" t="s">
        <v>467</v>
      </c>
    </row>
    <row r="9" spans="2:6" x14ac:dyDescent="0.2">
      <c r="D9" s="19"/>
    </row>
    <row r="10" spans="2:6" x14ac:dyDescent="0.2">
      <c r="D10" s="19"/>
    </row>
    <row r="11" spans="2:6" x14ac:dyDescent="0.2">
      <c r="D11" s="19"/>
    </row>
    <row r="12" spans="2:6" x14ac:dyDescent="0.2">
      <c r="D12" s="19"/>
    </row>
    <row r="13" spans="2:6" x14ac:dyDescent="0.2">
      <c r="D13" s="19"/>
    </row>
    <row r="14" spans="2:6" x14ac:dyDescent="0.2">
      <c r="D14" s="19"/>
    </row>
    <row r="15" spans="2:6" x14ac:dyDescent="0.2">
      <c r="D15" s="19"/>
    </row>
    <row r="16" spans="2:6" x14ac:dyDescent="0.2">
      <c r="D16" s="19"/>
    </row>
    <row r="17" spans="4:4" x14ac:dyDescent="0.2">
      <c r="D17" s="19"/>
    </row>
    <row r="18" spans="4:4" x14ac:dyDescent="0.2">
      <c r="D18" s="19"/>
    </row>
    <row r="19" spans="4:4" x14ac:dyDescent="0.2">
      <c r="D19" s="19"/>
    </row>
    <row r="20" spans="4:4" x14ac:dyDescent="0.2">
      <c r="D20" s="19"/>
    </row>
    <row r="21" spans="4:4" x14ac:dyDescent="0.2">
      <c r="D21" s="19"/>
    </row>
    <row r="22" spans="4:4" x14ac:dyDescent="0.2">
      <c r="D22" s="19"/>
    </row>
    <row r="23" spans="4:4" x14ac:dyDescent="0.2">
      <c r="D23" s="19"/>
    </row>
    <row r="24" spans="4:4" x14ac:dyDescent="0.2">
      <c r="D24" s="19"/>
    </row>
    <row r="25" spans="4:4" x14ac:dyDescent="0.2">
      <c r="D25" s="19"/>
    </row>
    <row r="26" spans="4:4" x14ac:dyDescent="0.2">
      <c r="D26" s="19"/>
    </row>
    <row r="27" spans="4:4" x14ac:dyDescent="0.2">
      <c r="D27" s="19"/>
    </row>
    <row r="28" spans="4:4" x14ac:dyDescent="0.2">
      <c r="D28" s="19"/>
    </row>
    <row r="29" spans="4:4" x14ac:dyDescent="0.2">
      <c r="D29" s="19"/>
    </row>
    <row r="30" spans="4:4" x14ac:dyDescent="0.2">
      <c r="D30" s="19"/>
    </row>
    <row r="31" spans="4:4" x14ac:dyDescent="0.2">
      <c r="D31" s="19"/>
    </row>
    <row r="32" spans="4:4" x14ac:dyDescent="0.2">
      <c r="D32" s="19"/>
    </row>
    <row r="33" spans="4:4" x14ac:dyDescent="0.2">
      <c r="D33" s="19"/>
    </row>
    <row r="34" spans="4:4" x14ac:dyDescent="0.2">
      <c r="D34" s="19"/>
    </row>
    <row r="35" spans="4:4" x14ac:dyDescent="0.2">
      <c r="D35" s="19"/>
    </row>
    <row r="36" spans="4:4" x14ac:dyDescent="0.2">
      <c r="D36" s="19"/>
    </row>
    <row r="37" spans="4:4" x14ac:dyDescent="0.2">
      <c r="D37" s="19"/>
    </row>
    <row r="38" spans="4:4" x14ac:dyDescent="0.2">
      <c r="D38" s="19"/>
    </row>
    <row r="39" spans="4:4" x14ac:dyDescent="0.2">
      <c r="D39" s="19"/>
    </row>
    <row r="40" spans="4:4" x14ac:dyDescent="0.2">
      <c r="D40" s="19"/>
    </row>
    <row r="41" spans="4:4" x14ac:dyDescent="0.2">
      <c r="D41" s="19"/>
    </row>
    <row r="42" spans="4:4" x14ac:dyDescent="0.2">
      <c r="D42" s="19"/>
    </row>
    <row r="43" spans="4:4" x14ac:dyDescent="0.2">
      <c r="D43" s="19"/>
    </row>
    <row r="44" spans="4:4" x14ac:dyDescent="0.2">
      <c r="D44" s="19"/>
    </row>
    <row r="45" spans="4:4" x14ac:dyDescent="0.2">
      <c r="D45" s="19"/>
    </row>
    <row r="46" spans="4:4" x14ac:dyDescent="0.2">
      <c r="D46" s="19"/>
    </row>
    <row r="47" spans="4:4" x14ac:dyDescent="0.2">
      <c r="D47" s="19"/>
    </row>
    <row r="48" spans="4:4" x14ac:dyDescent="0.2">
      <c r="D48" s="19"/>
    </row>
    <row r="49" spans="4:4" x14ac:dyDescent="0.2">
      <c r="D49" s="19"/>
    </row>
    <row r="50" spans="4:4" x14ac:dyDescent="0.2">
      <c r="D50" s="19"/>
    </row>
    <row r="51" spans="4:4" x14ac:dyDescent="0.2">
      <c r="D51" s="19"/>
    </row>
    <row r="52" spans="4:4" x14ac:dyDescent="0.2">
      <c r="D52" s="19"/>
    </row>
    <row r="53" spans="4:4" x14ac:dyDescent="0.2">
      <c r="D53" s="19"/>
    </row>
    <row r="54" spans="4:4" x14ac:dyDescent="0.2">
      <c r="D54" s="19"/>
    </row>
    <row r="55" spans="4:4" x14ac:dyDescent="0.2">
      <c r="D55" s="19"/>
    </row>
    <row r="56" spans="4:4" x14ac:dyDescent="0.2">
      <c r="D56" s="19"/>
    </row>
    <row r="57" spans="4:4" x14ac:dyDescent="0.2">
      <c r="D57" s="19"/>
    </row>
    <row r="58" spans="4:4" x14ac:dyDescent="0.2">
      <c r="D58" s="19"/>
    </row>
    <row r="59" spans="4:4" x14ac:dyDescent="0.2">
      <c r="D59" s="19"/>
    </row>
    <row r="60" spans="4:4" x14ac:dyDescent="0.2">
      <c r="D60" s="19"/>
    </row>
    <row r="61" spans="4:4" x14ac:dyDescent="0.2">
      <c r="D61" s="19"/>
    </row>
    <row r="62" spans="4:4" x14ac:dyDescent="0.2">
      <c r="D62" s="19"/>
    </row>
    <row r="63" spans="4:4" x14ac:dyDescent="0.2">
      <c r="D63" s="19"/>
    </row>
    <row r="64" spans="4:4" x14ac:dyDescent="0.2">
      <c r="D64" s="19"/>
    </row>
    <row r="65" spans="4:4" x14ac:dyDescent="0.2">
      <c r="D65" s="19"/>
    </row>
    <row r="66" spans="4:4" x14ac:dyDescent="0.2">
      <c r="D66" s="19"/>
    </row>
    <row r="67" spans="4:4" x14ac:dyDescent="0.2">
      <c r="D67" s="19"/>
    </row>
    <row r="68" spans="4:4" x14ac:dyDescent="0.2">
      <c r="D68" s="19"/>
    </row>
    <row r="69" spans="4:4" x14ac:dyDescent="0.2">
      <c r="D69" s="19"/>
    </row>
    <row r="70" spans="4:4" x14ac:dyDescent="0.2">
      <c r="D70" s="19"/>
    </row>
    <row r="71" spans="4:4" x14ac:dyDescent="0.2">
      <c r="D71" s="19"/>
    </row>
    <row r="72" spans="4:4" x14ac:dyDescent="0.2">
      <c r="D72" s="19"/>
    </row>
    <row r="73" spans="4:4" x14ac:dyDescent="0.2">
      <c r="D73" s="19"/>
    </row>
    <row r="74" spans="4:4" x14ac:dyDescent="0.2">
      <c r="D74" s="19"/>
    </row>
    <row r="75" spans="4:4" x14ac:dyDescent="0.2">
      <c r="D75" s="19"/>
    </row>
    <row r="76" spans="4:4" x14ac:dyDescent="0.2">
      <c r="D76" s="19"/>
    </row>
    <row r="77" spans="4:4" x14ac:dyDescent="0.2">
      <c r="D77" s="19"/>
    </row>
    <row r="78" spans="4:4" x14ac:dyDescent="0.2">
      <c r="D78" s="19"/>
    </row>
    <row r="79" spans="4:4" x14ac:dyDescent="0.2">
      <c r="D79" s="19"/>
    </row>
    <row r="80" spans="4:4" x14ac:dyDescent="0.2">
      <c r="D80" s="19"/>
    </row>
    <row r="81" spans="4:4" x14ac:dyDescent="0.2">
      <c r="D81" s="19"/>
    </row>
    <row r="82" spans="4:4" x14ac:dyDescent="0.2">
      <c r="D82" s="19"/>
    </row>
    <row r="83" spans="4:4" x14ac:dyDescent="0.2">
      <c r="D83" s="19"/>
    </row>
    <row r="84" spans="4:4" x14ac:dyDescent="0.2">
      <c r="D84" s="19"/>
    </row>
    <row r="85" spans="4:4" x14ac:dyDescent="0.2">
      <c r="D85" s="19"/>
    </row>
    <row r="86" spans="4:4" x14ac:dyDescent="0.2">
      <c r="D86" s="19"/>
    </row>
    <row r="87" spans="4:4" x14ac:dyDescent="0.2">
      <c r="D87" s="19"/>
    </row>
    <row r="88" spans="4:4" x14ac:dyDescent="0.2">
      <c r="D88" s="19"/>
    </row>
    <row r="89" spans="4:4" x14ac:dyDescent="0.2">
      <c r="D89" s="19"/>
    </row>
    <row r="90" spans="4:4" x14ac:dyDescent="0.2">
      <c r="D90" s="19"/>
    </row>
    <row r="91" spans="4:4" x14ac:dyDescent="0.2">
      <c r="D91" s="19"/>
    </row>
    <row r="92" spans="4:4" x14ac:dyDescent="0.2">
      <c r="D92" s="19"/>
    </row>
    <row r="93" spans="4:4" x14ac:dyDescent="0.2">
      <c r="D93" s="19"/>
    </row>
    <row r="94" spans="4:4" x14ac:dyDescent="0.2">
      <c r="D94" s="19"/>
    </row>
    <row r="95" spans="4:4" x14ac:dyDescent="0.2">
      <c r="D95" s="19"/>
    </row>
    <row r="96" spans="4:4" x14ac:dyDescent="0.2">
      <c r="D96" s="19"/>
    </row>
    <row r="97" spans="4:4" x14ac:dyDescent="0.2">
      <c r="D97" s="19"/>
    </row>
    <row r="98" spans="4:4" x14ac:dyDescent="0.2">
      <c r="D98" s="19"/>
    </row>
    <row r="99" spans="4:4" x14ac:dyDescent="0.2">
      <c r="D99" s="19"/>
    </row>
    <row r="100" spans="4:4" x14ac:dyDescent="0.2">
      <c r="D100" s="19"/>
    </row>
    <row r="101" spans="4:4" x14ac:dyDescent="0.2">
      <c r="D101" s="19"/>
    </row>
    <row r="102" spans="4:4" x14ac:dyDescent="0.2">
      <c r="D102" s="19"/>
    </row>
    <row r="103" spans="4:4" x14ac:dyDescent="0.2">
      <c r="D103" s="19"/>
    </row>
    <row r="104" spans="4:4" x14ac:dyDescent="0.2">
      <c r="D104" s="19"/>
    </row>
    <row r="105" spans="4:4" x14ac:dyDescent="0.2">
      <c r="D105" s="19"/>
    </row>
    <row r="106" spans="4:4" x14ac:dyDescent="0.2">
      <c r="D106" s="19"/>
    </row>
    <row r="107" spans="4:4" x14ac:dyDescent="0.2">
      <c r="D107" s="19"/>
    </row>
    <row r="108" spans="4:4" ht="19.5" customHeight="1" x14ac:dyDescent="0.2">
      <c r="D108" s="5" t="str">
        <f t="shared" ref="D104:D135" si="0">IF(D107="","",IF(AND(E$3=1,D107&lt;D$5),D107+1,IF(AND(E$3=2,D107&gt;D$4),D107-1,"")))</f>
        <v/>
      </c>
    </row>
    <row r="109" spans="4:4" x14ac:dyDescent="0.2">
      <c r="D109" s="5" t="str">
        <f t="shared" si="0"/>
        <v/>
      </c>
    </row>
    <row r="110" spans="4:4" x14ac:dyDescent="0.2">
      <c r="D110" s="5" t="str">
        <f t="shared" si="0"/>
        <v/>
      </c>
    </row>
    <row r="111" spans="4:4" x14ac:dyDescent="0.2">
      <c r="D111" s="5" t="str">
        <f t="shared" si="0"/>
        <v/>
      </c>
    </row>
    <row r="112" spans="4:4" x14ac:dyDescent="0.2">
      <c r="D112" s="5" t="str">
        <f t="shared" si="0"/>
        <v/>
      </c>
    </row>
    <row r="113" spans="4:4" x14ac:dyDescent="0.2">
      <c r="D113" s="5" t="str">
        <f t="shared" si="0"/>
        <v/>
      </c>
    </row>
    <row r="114" spans="4:4" x14ac:dyDescent="0.2">
      <c r="D114" s="5" t="str">
        <f t="shared" si="0"/>
        <v/>
      </c>
    </row>
    <row r="115" spans="4:4" x14ac:dyDescent="0.2">
      <c r="D115" s="5" t="str">
        <f t="shared" si="0"/>
        <v/>
      </c>
    </row>
    <row r="116" spans="4:4" x14ac:dyDescent="0.2">
      <c r="D116" s="5" t="str">
        <f t="shared" si="0"/>
        <v/>
      </c>
    </row>
    <row r="117" spans="4:4" x14ac:dyDescent="0.2">
      <c r="D117" s="5" t="str">
        <f t="shared" si="0"/>
        <v/>
      </c>
    </row>
    <row r="118" spans="4:4" x14ac:dyDescent="0.2">
      <c r="D118" s="5" t="str">
        <f t="shared" si="0"/>
        <v/>
      </c>
    </row>
    <row r="119" spans="4:4" x14ac:dyDescent="0.2">
      <c r="D119" s="5" t="str">
        <f t="shared" si="0"/>
        <v/>
      </c>
    </row>
    <row r="120" spans="4:4" x14ac:dyDescent="0.2">
      <c r="D120" s="5" t="str">
        <f t="shared" si="0"/>
        <v/>
      </c>
    </row>
    <row r="121" spans="4:4" x14ac:dyDescent="0.2">
      <c r="D121" s="5" t="str">
        <f t="shared" si="0"/>
        <v/>
      </c>
    </row>
    <row r="122" spans="4:4" x14ac:dyDescent="0.2">
      <c r="D122" s="5" t="str">
        <f t="shared" si="0"/>
        <v/>
      </c>
    </row>
    <row r="123" spans="4:4" x14ac:dyDescent="0.2">
      <c r="D123" s="5" t="str">
        <f t="shared" si="0"/>
        <v/>
      </c>
    </row>
    <row r="124" spans="4:4" x14ac:dyDescent="0.2">
      <c r="D124" s="5" t="str">
        <f t="shared" si="0"/>
        <v/>
      </c>
    </row>
    <row r="125" spans="4:4" x14ac:dyDescent="0.2">
      <c r="D125" s="5" t="str">
        <f t="shared" si="0"/>
        <v/>
      </c>
    </row>
    <row r="126" spans="4:4" x14ac:dyDescent="0.2">
      <c r="D126" s="5" t="str">
        <f t="shared" si="0"/>
        <v/>
      </c>
    </row>
    <row r="127" spans="4:4" x14ac:dyDescent="0.2">
      <c r="D127" s="5" t="str">
        <f t="shared" si="0"/>
        <v/>
      </c>
    </row>
    <row r="128" spans="4:4" x14ac:dyDescent="0.2">
      <c r="D128" s="5" t="str">
        <f t="shared" si="0"/>
        <v/>
      </c>
    </row>
    <row r="129" spans="4:4" x14ac:dyDescent="0.2">
      <c r="D129" s="5" t="str">
        <f t="shared" si="0"/>
        <v/>
      </c>
    </row>
    <row r="130" spans="4:4" x14ac:dyDescent="0.2">
      <c r="D130" s="5" t="str">
        <f t="shared" si="0"/>
        <v/>
      </c>
    </row>
    <row r="131" spans="4:4" x14ac:dyDescent="0.2">
      <c r="D131" s="5" t="str">
        <f t="shared" si="0"/>
        <v/>
      </c>
    </row>
    <row r="132" spans="4:4" x14ac:dyDescent="0.2">
      <c r="D132" s="5" t="str">
        <f t="shared" si="0"/>
        <v/>
      </c>
    </row>
    <row r="133" spans="4:4" x14ac:dyDescent="0.2">
      <c r="D133" s="5" t="str">
        <f t="shared" si="0"/>
        <v/>
      </c>
    </row>
    <row r="134" spans="4:4" x14ac:dyDescent="0.2">
      <c r="D134" s="5" t="str">
        <f t="shared" si="0"/>
        <v/>
      </c>
    </row>
    <row r="135" spans="4:4" x14ac:dyDescent="0.2">
      <c r="D135" s="5" t="str">
        <f t="shared" si="0"/>
        <v/>
      </c>
    </row>
    <row r="136" spans="4:4" x14ac:dyDescent="0.2">
      <c r="D136" s="5" t="str">
        <f t="shared" ref="D136:D156" si="1">IF(D135="","",IF(AND(E$3=1,D135&lt;D$5),D135+1,IF(AND(E$3=2,D135&gt;D$4),D135-1,"")))</f>
        <v/>
      </c>
    </row>
    <row r="137" spans="4:4" x14ac:dyDescent="0.2">
      <c r="D137" s="5" t="str">
        <f t="shared" si="1"/>
        <v/>
      </c>
    </row>
    <row r="138" spans="4:4" x14ac:dyDescent="0.2">
      <c r="D138" s="5" t="str">
        <f t="shared" si="1"/>
        <v/>
      </c>
    </row>
    <row r="139" spans="4:4" x14ac:dyDescent="0.2">
      <c r="D139" s="5" t="str">
        <f t="shared" si="1"/>
        <v/>
      </c>
    </row>
    <row r="140" spans="4:4" x14ac:dyDescent="0.2">
      <c r="D140" s="5" t="str">
        <f t="shared" si="1"/>
        <v/>
      </c>
    </row>
    <row r="141" spans="4:4" x14ac:dyDescent="0.2">
      <c r="D141" s="5" t="str">
        <f t="shared" si="1"/>
        <v/>
      </c>
    </row>
    <row r="142" spans="4:4" x14ac:dyDescent="0.2">
      <c r="D142" s="5" t="str">
        <f t="shared" si="1"/>
        <v/>
      </c>
    </row>
    <row r="143" spans="4:4" x14ac:dyDescent="0.2">
      <c r="D143" s="5" t="str">
        <f t="shared" si="1"/>
        <v/>
      </c>
    </row>
    <row r="144" spans="4:4" x14ac:dyDescent="0.2">
      <c r="D144" s="5" t="str">
        <f t="shared" si="1"/>
        <v/>
      </c>
    </row>
    <row r="145" spans="4:4" x14ac:dyDescent="0.2">
      <c r="D145" s="5" t="str">
        <f t="shared" si="1"/>
        <v/>
      </c>
    </row>
    <row r="146" spans="4:4" x14ac:dyDescent="0.2">
      <c r="D146" s="5" t="str">
        <f t="shared" si="1"/>
        <v/>
      </c>
    </row>
    <row r="147" spans="4:4" x14ac:dyDescent="0.2">
      <c r="D147" s="5" t="str">
        <f t="shared" si="1"/>
        <v/>
      </c>
    </row>
    <row r="148" spans="4:4" x14ac:dyDescent="0.2">
      <c r="D148" s="5" t="str">
        <f t="shared" si="1"/>
        <v/>
      </c>
    </row>
    <row r="149" spans="4:4" x14ac:dyDescent="0.2">
      <c r="D149" s="5" t="str">
        <f t="shared" si="1"/>
        <v/>
      </c>
    </row>
    <row r="150" spans="4:4" x14ac:dyDescent="0.2">
      <c r="D150" s="5" t="str">
        <f t="shared" si="1"/>
        <v/>
      </c>
    </row>
    <row r="151" spans="4:4" x14ac:dyDescent="0.2">
      <c r="D151" s="5" t="str">
        <f t="shared" si="1"/>
        <v/>
      </c>
    </row>
    <row r="152" spans="4:4" x14ac:dyDescent="0.2">
      <c r="D152" s="5" t="str">
        <f t="shared" si="1"/>
        <v/>
      </c>
    </row>
    <row r="153" spans="4:4" x14ac:dyDescent="0.2">
      <c r="D153" s="5" t="str">
        <f t="shared" si="1"/>
        <v/>
      </c>
    </row>
    <row r="154" spans="4:4" x14ac:dyDescent="0.2">
      <c r="D154" s="5" t="str">
        <f t="shared" si="1"/>
        <v/>
      </c>
    </row>
    <row r="155" spans="4:4" x14ac:dyDescent="0.2">
      <c r="D155" s="5" t="str">
        <f t="shared" si="1"/>
        <v/>
      </c>
    </row>
    <row r="156" spans="4:4" x14ac:dyDescent="0.2">
      <c r="D156" s="5" t="str">
        <f t="shared" si="1"/>
        <v/>
      </c>
    </row>
  </sheetData>
  <mergeCells count="1">
    <mergeCell ref="B3:D3"/>
  </mergeCells>
  <phoneticPr fontId="2" type="noConversion"/>
  <conditionalFormatting sqref="D7:D156">
    <cfRule type="cellIs" dxfId="6" priority="1" operator="between">
      <formula>$D$4</formula>
      <formula>$D$5</formula>
    </cfRule>
  </conditionalFormatting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Option Button 1">
              <controlPr defaultSize="0" autoFill="0" autoLine="0" autoPict="0">
                <anchor moveWithCells="1">
                  <from>
                    <xdr:col>2</xdr:col>
                    <xdr:colOff>209550</xdr:colOff>
                    <xdr:row>2</xdr:row>
                    <xdr:rowOff>0</xdr:rowOff>
                  </from>
                  <to>
                    <xdr:col>2</xdr:col>
                    <xdr:colOff>514350</xdr:colOff>
                    <xdr:row>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Option Button 2">
              <controlPr defaultSize="0" autoFill="0" autoLine="0" autoPict="0">
                <anchor moveWithCells="1">
                  <from>
                    <xdr:col>2</xdr:col>
                    <xdr:colOff>676275</xdr:colOff>
                    <xdr:row>2</xdr:row>
                    <xdr:rowOff>0</xdr:rowOff>
                  </from>
                  <to>
                    <xdr:col>2</xdr:col>
                    <xdr:colOff>981075</xdr:colOff>
                    <xdr:row>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Scroll Bar 3">
              <controlPr defaultSize="0" autoPict="0">
                <anchor moveWithCells="1">
                  <from>
                    <xdr:col>2</xdr:col>
                    <xdr:colOff>485775</xdr:colOff>
                    <xdr:row>3</xdr:row>
                    <xdr:rowOff>38100</xdr:rowOff>
                  </from>
                  <to>
                    <xdr:col>2</xdr:col>
                    <xdr:colOff>971550</xdr:colOff>
                    <xdr:row>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Scroll Bar 4">
              <controlPr defaultSize="0" autoPict="0">
                <anchor moveWithCells="1">
                  <from>
                    <xdr:col>2</xdr:col>
                    <xdr:colOff>485775</xdr:colOff>
                    <xdr:row>4</xdr:row>
                    <xdr:rowOff>19050</xdr:rowOff>
                  </from>
                  <to>
                    <xdr:col>2</xdr:col>
                    <xdr:colOff>971550</xdr:colOff>
                    <xdr:row>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B1:E258"/>
  <sheetViews>
    <sheetView showGridLines="0" workbookViewId="0">
      <selection activeCell="D7" sqref="D7:D257"/>
    </sheetView>
  </sheetViews>
  <sheetFormatPr defaultRowHeight="15" x14ac:dyDescent="0.2"/>
  <cols>
    <col min="1" max="1" width="5.85546875" style="1" customWidth="1"/>
    <col min="2" max="2" width="9.140625" style="1"/>
    <col min="3" max="3" width="14.85546875" style="1" customWidth="1"/>
    <col min="4" max="4" width="9.140625" style="1"/>
    <col min="5" max="5" width="20.7109375" style="1" customWidth="1"/>
    <col min="6" max="6" width="5.85546875" style="1" customWidth="1"/>
    <col min="7" max="7" width="6.85546875" style="1" customWidth="1"/>
    <col min="8" max="16384" width="9.140625" style="1"/>
  </cols>
  <sheetData>
    <row r="1" spans="2:5" ht="19.5" customHeight="1" x14ac:dyDescent="0.2"/>
    <row r="2" spans="2:5" ht="18.75" x14ac:dyDescent="0.2">
      <c r="B2" s="11" t="s">
        <v>9</v>
      </c>
    </row>
    <row r="3" spans="2:5" ht="16.5" customHeight="1" x14ac:dyDescent="0.2">
      <c r="B3" s="3" t="s">
        <v>0</v>
      </c>
      <c r="C3" s="3"/>
      <c r="D3" s="10">
        <v>0</v>
      </c>
    </row>
    <row r="4" spans="2:5" ht="16.5" customHeight="1" x14ac:dyDescent="0.2">
      <c r="B4" s="3" t="s">
        <v>1</v>
      </c>
      <c r="C4" s="3"/>
      <c r="D4" s="10">
        <v>250</v>
      </c>
    </row>
    <row r="5" spans="2:5" ht="16.5" customHeight="1" x14ac:dyDescent="0.2">
      <c r="B5" s="3" t="s">
        <v>2</v>
      </c>
      <c r="C5" s="3"/>
      <c r="D5" s="10">
        <v>1</v>
      </c>
    </row>
    <row r="6" spans="2:5" ht="7.5" customHeight="1" x14ac:dyDescent="0.2"/>
    <row r="7" spans="2:5" x14ac:dyDescent="0.2">
      <c r="B7" s="2" t="s">
        <v>3</v>
      </c>
      <c r="D7" s="7"/>
      <c r="E7" s="20" t="s">
        <v>462</v>
      </c>
    </row>
    <row r="8" spans="2:5" x14ac:dyDescent="0.2">
      <c r="D8" s="7"/>
      <c r="E8" s="20" t="s">
        <v>468</v>
      </c>
    </row>
    <row r="9" spans="2:5" x14ac:dyDescent="0.2">
      <c r="D9" s="5"/>
    </row>
    <row r="10" spans="2:5" x14ac:dyDescent="0.2">
      <c r="D10" s="5"/>
    </row>
    <row r="11" spans="2:5" x14ac:dyDescent="0.2">
      <c r="D11" s="5"/>
    </row>
    <row r="12" spans="2:5" x14ac:dyDescent="0.2">
      <c r="D12" s="5"/>
    </row>
    <row r="13" spans="2:5" x14ac:dyDescent="0.2">
      <c r="D13" s="5"/>
    </row>
    <row r="14" spans="2:5" x14ac:dyDescent="0.2">
      <c r="D14" s="5"/>
    </row>
    <row r="15" spans="2:5" x14ac:dyDescent="0.2">
      <c r="D15" s="5"/>
    </row>
    <row r="16" spans="2:5" x14ac:dyDescent="0.2">
      <c r="D16" s="5"/>
    </row>
    <row r="17" spans="4:4" x14ac:dyDescent="0.2">
      <c r="D17" s="5"/>
    </row>
    <row r="18" spans="4:4" x14ac:dyDescent="0.2">
      <c r="D18" s="5"/>
    </row>
    <row r="19" spans="4:4" x14ac:dyDescent="0.2">
      <c r="D19" s="5"/>
    </row>
    <row r="20" spans="4:4" x14ac:dyDescent="0.2">
      <c r="D20" s="5"/>
    </row>
    <row r="21" spans="4:4" x14ac:dyDescent="0.2">
      <c r="D21" s="5"/>
    </row>
    <row r="22" spans="4:4" x14ac:dyDescent="0.2">
      <c r="D22" s="5"/>
    </row>
    <row r="23" spans="4:4" x14ac:dyDescent="0.2">
      <c r="D23" s="5"/>
    </row>
    <row r="24" spans="4:4" x14ac:dyDescent="0.2">
      <c r="D24" s="5"/>
    </row>
    <row r="25" spans="4:4" x14ac:dyDescent="0.2">
      <c r="D25" s="5"/>
    </row>
    <row r="26" spans="4:4" x14ac:dyDescent="0.2">
      <c r="D26" s="5"/>
    </row>
    <row r="27" spans="4:4" x14ac:dyDescent="0.2">
      <c r="D27" s="5"/>
    </row>
    <row r="28" spans="4:4" x14ac:dyDescent="0.2">
      <c r="D28" s="5"/>
    </row>
    <row r="29" spans="4:4" x14ac:dyDescent="0.2">
      <c r="D29" s="5"/>
    </row>
    <row r="30" spans="4:4" x14ac:dyDescent="0.2">
      <c r="D30" s="5"/>
    </row>
    <row r="31" spans="4:4" x14ac:dyDescent="0.2">
      <c r="D31" s="5"/>
    </row>
    <row r="32" spans="4:4" x14ac:dyDescent="0.2">
      <c r="D32" s="5"/>
    </row>
    <row r="33" spans="4:4" x14ac:dyDescent="0.2">
      <c r="D33" s="5"/>
    </row>
    <row r="34" spans="4:4" x14ac:dyDescent="0.2">
      <c r="D34" s="5"/>
    </row>
    <row r="35" spans="4:4" x14ac:dyDescent="0.2">
      <c r="D35" s="5"/>
    </row>
    <row r="36" spans="4:4" x14ac:dyDescent="0.2">
      <c r="D36" s="5"/>
    </row>
    <row r="37" spans="4:4" x14ac:dyDescent="0.2">
      <c r="D37" s="5"/>
    </row>
    <row r="38" spans="4:4" x14ac:dyDescent="0.2">
      <c r="D38" s="5"/>
    </row>
    <row r="39" spans="4:4" x14ac:dyDescent="0.2">
      <c r="D39" s="5"/>
    </row>
    <row r="40" spans="4:4" x14ac:dyDescent="0.2">
      <c r="D40" s="5"/>
    </row>
    <row r="41" spans="4:4" x14ac:dyDescent="0.2">
      <c r="D41" s="5"/>
    </row>
    <row r="42" spans="4:4" x14ac:dyDescent="0.2">
      <c r="D42" s="5"/>
    </row>
    <row r="43" spans="4:4" x14ac:dyDescent="0.2">
      <c r="D43" s="5"/>
    </row>
    <row r="44" spans="4:4" x14ac:dyDescent="0.2">
      <c r="D44" s="5"/>
    </row>
    <row r="45" spans="4:4" x14ac:dyDescent="0.2">
      <c r="D45" s="5"/>
    </row>
    <row r="46" spans="4:4" x14ac:dyDescent="0.2">
      <c r="D46" s="5"/>
    </row>
    <row r="47" spans="4:4" x14ac:dyDescent="0.2">
      <c r="D47" s="5"/>
    </row>
    <row r="48" spans="4:4" x14ac:dyDescent="0.2">
      <c r="D48" s="5"/>
    </row>
    <row r="49" spans="4:4" x14ac:dyDescent="0.2">
      <c r="D49" s="5"/>
    </row>
    <row r="50" spans="4:4" x14ac:dyDescent="0.2">
      <c r="D50" s="5"/>
    </row>
    <row r="51" spans="4:4" x14ac:dyDescent="0.2">
      <c r="D51" s="5"/>
    </row>
    <row r="52" spans="4:4" x14ac:dyDescent="0.2">
      <c r="D52" s="5"/>
    </row>
    <row r="53" spans="4:4" x14ac:dyDescent="0.2">
      <c r="D53" s="5"/>
    </row>
    <row r="54" spans="4:4" x14ac:dyDescent="0.2">
      <c r="D54" s="5"/>
    </row>
    <row r="55" spans="4:4" x14ac:dyDescent="0.2">
      <c r="D55" s="5"/>
    </row>
    <row r="56" spans="4:4" x14ac:dyDescent="0.2">
      <c r="D56" s="5"/>
    </row>
    <row r="57" spans="4:4" x14ac:dyDescent="0.2">
      <c r="D57" s="5"/>
    </row>
    <row r="58" spans="4:4" x14ac:dyDescent="0.2">
      <c r="D58" s="5"/>
    </row>
    <row r="59" spans="4:4" x14ac:dyDescent="0.2">
      <c r="D59" s="5"/>
    </row>
    <row r="60" spans="4:4" x14ac:dyDescent="0.2">
      <c r="D60" s="5"/>
    </row>
    <row r="61" spans="4:4" x14ac:dyDescent="0.2">
      <c r="D61" s="5"/>
    </row>
    <row r="62" spans="4:4" x14ac:dyDescent="0.2">
      <c r="D62" s="5"/>
    </row>
    <row r="63" spans="4:4" x14ac:dyDescent="0.2">
      <c r="D63" s="5"/>
    </row>
    <row r="64" spans="4:4" x14ac:dyDescent="0.2">
      <c r="D64" s="5"/>
    </row>
    <row r="65" spans="4:4" x14ac:dyDescent="0.2">
      <c r="D65" s="5"/>
    </row>
    <row r="66" spans="4:4" x14ac:dyDescent="0.2">
      <c r="D66" s="5"/>
    </row>
    <row r="67" spans="4:4" x14ac:dyDescent="0.2">
      <c r="D67" s="5"/>
    </row>
    <row r="68" spans="4:4" x14ac:dyDescent="0.2">
      <c r="D68" s="5"/>
    </row>
    <row r="69" spans="4:4" x14ac:dyDescent="0.2">
      <c r="D69" s="5"/>
    </row>
    <row r="70" spans="4:4" x14ac:dyDescent="0.2">
      <c r="D70" s="5"/>
    </row>
    <row r="71" spans="4:4" x14ac:dyDescent="0.2">
      <c r="D71" s="5"/>
    </row>
    <row r="72" spans="4:4" x14ac:dyDescent="0.2">
      <c r="D72" s="5"/>
    </row>
    <row r="73" spans="4:4" x14ac:dyDescent="0.2">
      <c r="D73" s="5"/>
    </row>
    <row r="74" spans="4:4" x14ac:dyDescent="0.2">
      <c r="D74" s="5"/>
    </row>
    <row r="75" spans="4:4" x14ac:dyDescent="0.2">
      <c r="D75" s="5"/>
    </row>
    <row r="76" spans="4:4" x14ac:dyDescent="0.2">
      <c r="D76" s="5"/>
    </row>
    <row r="77" spans="4:4" x14ac:dyDescent="0.2">
      <c r="D77" s="5"/>
    </row>
    <row r="78" spans="4:4" x14ac:dyDescent="0.2">
      <c r="D78" s="5"/>
    </row>
    <row r="79" spans="4:4" x14ac:dyDescent="0.2">
      <c r="D79" s="5"/>
    </row>
    <row r="80" spans="4:4" x14ac:dyDescent="0.2">
      <c r="D80" s="5"/>
    </row>
    <row r="81" spans="4:4" x14ac:dyDescent="0.2">
      <c r="D81" s="5"/>
    </row>
    <row r="82" spans="4:4" x14ac:dyDescent="0.2">
      <c r="D82" s="5"/>
    </row>
    <row r="83" spans="4:4" x14ac:dyDescent="0.2">
      <c r="D83" s="5"/>
    </row>
    <row r="84" spans="4:4" x14ac:dyDescent="0.2">
      <c r="D84" s="5"/>
    </row>
    <row r="85" spans="4:4" x14ac:dyDescent="0.2">
      <c r="D85" s="5"/>
    </row>
    <row r="86" spans="4:4" x14ac:dyDescent="0.2">
      <c r="D86" s="5"/>
    </row>
    <row r="87" spans="4:4" x14ac:dyDescent="0.2">
      <c r="D87" s="5"/>
    </row>
    <row r="88" spans="4:4" x14ac:dyDescent="0.2">
      <c r="D88" s="5"/>
    </row>
    <row r="89" spans="4:4" x14ac:dyDescent="0.2">
      <c r="D89" s="5"/>
    </row>
    <row r="90" spans="4:4" x14ac:dyDescent="0.2">
      <c r="D90" s="5"/>
    </row>
    <row r="91" spans="4:4" x14ac:dyDescent="0.2">
      <c r="D91" s="5"/>
    </row>
    <row r="92" spans="4:4" x14ac:dyDescent="0.2">
      <c r="D92" s="5"/>
    </row>
    <row r="93" spans="4:4" x14ac:dyDescent="0.2">
      <c r="D93" s="5"/>
    </row>
    <row r="94" spans="4:4" x14ac:dyDescent="0.2">
      <c r="D94" s="5"/>
    </row>
    <row r="95" spans="4:4" x14ac:dyDescent="0.2">
      <c r="D95" s="5"/>
    </row>
    <row r="96" spans="4:4" x14ac:dyDescent="0.2">
      <c r="D96" s="5"/>
    </row>
    <row r="97" spans="4:4" x14ac:dyDescent="0.2">
      <c r="D97" s="5"/>
    </row>
    <row r="98" spans="4:4" x14ac:dyDescent="0.2">
      <c r="D98" s="5"/>
    </row>
    <row r="99" spans="4:4" x14ac:dyDescent="0.2">
      <c r="D99" s="5"/>
    </row>
    <row r="100" spans="4:4" x14ac:dyDescent="0.2">
      <c r="D100" s="5"/>
    </row>
    <row r="101" spans="4:4" x14ac:dyDescent="0.2">
      <c r="D101" s="5"/>
    </row>
    <row r="102" spans="4:4" x14ac:dyDescent="0.2">
      <c r="D102" s="5"/>
    </row>
    <row r="103" spans="4:4" x14ac:dyDescent="0.2">
      <c r="D103" s="5"/>
    </row>
    <row r="104" spans="4:4" x14ac:dyDescent="0.2">
      <c r="D104" s="5"/>
    </row>
    <row r="105" spans="4:4" x14ac:dyDescent="0.2">
      <c r="D105" s="5"/>
    </row>
    <row r="106" spans="4:4" x14ac:dyDescent="0.2">
      <c r="D106" s="5"/>
    </row>
    <row r="107" spans="4:4" x14ac:dyDescent="0.2">
      <c r="D107" s="5"/>
    </row>
    <row r="108" spans="4:4" x14ac:dyDescent="0.2">
      <c r="D108" s="5"/>
    </row>
    <row r="109" spans="4:4" x14ac:dyDescent="0.2">
      <c r="D109" s="5"/>
    </row>
    <row r="110" spans="4:4" x14ac:dyDescent="0.2">
      <c r="D110" s="5"/>
    </row>
    <row r="111" spans="4:4" x14ac:dyDescent="0.2">
      <c r="D111" s="5"/>
    </row>
    <row r="112" spans="4:4" x14ac:dyDescent="0.2">
      <c r="D112" s="5"/>
    </row>
    <row r="113" spans="4:4" x14ac:dyDescent="0.2">
      <c r="D113" s="5"/>
    </row>
    <row r="114" spans="4:4" x14ac:dyDescent="0.2">
      <c r="D114" s="5"/>
    </row>
    <row r="115" spans="4:4" x14ac:dyDescent="0.2">
      <c r="D115" s="5"/>
    </row>
    <row r="116" spans="4:4" x14ac:dyDescent="0.2">
      <c r="D116" s="5"/>
    </row>
    <row r="117" spans="4:4" x14ac:dyDescent="0.2">
      <c r="D117" s="5"/>
    </row>
    <row r="118" spans="4:4" x14ac:dyDescent="0.2">
      <c r="D118" s="5"/>
    </row>
    <row r="119" spans="4:4" x14ac:dyDescent="0.2">
      <c r="D119" s="5"/>
    </row>
    <row r="120" spans="4:4" x14ac:dyDescent="0.2">
      <c r="D120" s="5"/>
    </row>
    <row r="121" spans="4:4" x14ac:dyDescent="0.2">
      <c r="D121" s="5"/>
    </row>
    <row r="122" spans="4:4" x14ac:dyDescent="0.2">
      <c r="D122" s="5"/>
    </row>
    <row r="123" spans="4:4" x14ac:dyDescent="0.2">
      <c r="D123" s="5"/>
    </row>
    <row r="124" spans="4:4" x14ac:dyDescent="0.2">
      <c r="D124" s="5"/>
    </row>
    <row r="125" spans="4:4" x14ac:dyDescent="0.2">
      <c r="D125" s="5"/>
    </row>
    <row r="126" spans="4:4" x14ac:dyDescent="0.2">
      <c r="D126" s="5"/>
    </row>
    <row r="127" spans="4:4" x14ac:dyDescent="0.2">
      <c r="D127" s="5"/>
    </row>
    <row r="128" spans="4:4" x14ac:dyDescent="0.2">
      <c r="D128" s="5"/>
    </row>
    <row r="129" spans="4:4" x14ac:dyDescent="0.2">
      <c r="D129" s="5"/>
    </row>
    <row r="130" spans="4:4" x14ac:dyDescent="0.2">
      <c r="D130" s="5"/>
    </row>
    <row r="131" spans="4:4" x14ac:dyDescent="0.2">
      <c r="D131" s="5"/>
    </row>
    <row r="132" spans="4:4" x14ac:dyDescent="0.2">
      <c r="D132" s="5"/>
    </row>
    <row r="133" spans="4:4" x14ac:dyDescent="0.2">
      <c r="D133" s="5"/>
    </row>
    <row r="134" spans="4:4" x14ac:dyDescent="0.2">
      <c r="D134" s="5"/>
    </row>
    <row r="135" spans="4:4" x14ac:dyDescent="0.2">
      <c r="D135" s="5"/>
    </row>
    <row r="136" spans="4:4" x14ac:dyDescent="0.2">
      <c r="D136" s="5"/>
    </row>
    <row r="137" spans="4:4" x14ac:dyDescent="0.2">
      <c r="D137" s="5"/>
    </row>
    <row r="138" spans="4:4" x14ac:dyDescent="0.2">
      <c r="D138" s="5"/>
    </row>
    <row r="139" spans="4:4" x14ac:dyDescent="0.2">
      <c r="D139" s="5"/>
    </row>
    <row r="140" spans="4:4" x14ac:dyDescent="0.2">
      <c r="D140" s="5"/>
    </row>
    <row r="141" spans="4:4" x14ac:dyDescent="0.2">
      <c r="D141" s="5"/>
    </row>
    <row r="142" spans="4:4" x14ac:dyDescent="0.2">
      <c r="D142" s="5"/>
    </row>
    <row r="143" spans="4:4" x14ac:dyDescent="0.2">
      <c r="D143" s="5"/>
    </row>
    <row r="144" spans="4:4" x14ac:dyDescent="0.2">
      <c r="D144" s="5"/>
    </row>
    <row r="145" spans="4:4" x14ac:dyDescent="0.2">
      <c r="D145" s="5"/>
    </row>
    <row r="146" spans="4:4" x14ac:dyDescent="0.2">
      <c r="D146" s="5"/>
    </row>
    <row r="147" spans="4:4" x14ac:dyDescent="0.2">
      <c r="D147" s="5"/>
    </row>
    <row r="148" spans="4:4" x14ac:dyDescent="0.2">
      <c r="D148" s="5"/>
    </row>
    <row r="149" spans="4:4" x14ac:dyDescent="0.2">
      <c r="D149" s="5"/>
    </row>
    <row r="150" spans="4:4" x14ac:dyDescent="0.2">
      <c r="D150" s="5"/>
    </row>
    <row r="151" spans="4:4" x14ac:dyDescent="0.2">
      <c r="D151" s="5"/>
    </row>
    <row r="152" spans="4:4" x14ac:dyDescent="0.2">
      <c r="D152" s="5"/>
    </row>
    <row r="153" spans="4:4" x14ac:dyDescent="0.2">
      <c r="D153" s="5"/>
    </row>
    <row r="154" spans="4:4" x14ac:dyDescent="0.2">
      <c r="D154" s="5"/>
    </row>
    <row r="155" spans="4:4" x14ac:dyDescent="0.2">
      <c r="D155" s="5"/>
    </row>
    <row r="156" spans="4:4" x14ac:dyDescent="0.2">
      <c r="D156" s="5"/>
    </row>
    <row r="157" spans="4:4" x14ac:dyDescent="0.2">
      <c r="D157" s="5"/>
    </row>
    <row r="158" spans="4:4" x14ac:dyDescent="0.2">
      <c r="D158" s="5"/>
    </row>
    <row r="159" spans="4:4" x14ac:dyDescent="0.2">
      <c r="D159" s="5"/>
    </row>
    <row r="160" spans="4:4" x14ac:dyDescent="0.2">
      <c r="D160" s="5"/>
    </row>
    <row r="161" spans="4:4" x14ac:dyDescent="0.2">
      <c r="D161" s="5"/>
    </row>
    <row r="162" spans="4:4" x14ac:dyDescent="0.2">
      <c r="D162" s="5"/>
    </row>
    <row r="163" spans="4:4" x14ac:dyDescent="0.2">
      <c r="D163" s="5"/>
    </row>
    <row r="164" spans="4:4" x14ac:dyDescent="0.2">
      <c r="D164" s="5"/>
    </row>
    <row r="165" spans="4:4" x14ac:dyDescent="0.2">
      <c r="D165" s="5"/>
    </row>
    <row r="166" spans="4:4" x14ac:dyDescent="0.2">
      <c r="D166" s="5"/>
    </row>
    <row r="167" spans="4:4" x14ac:dyDescent="0.2">
      <c r="D167" s="5"/>
    </row>
    <row r="168" spans="4:4" x14ac:dyDescent="0.2">
      <c r="D168" s="5"/>
    </row>
    <row r="169" spans="4:4" x14ac:dyDescent="0.2">
      <c r="D169" s="5"/>
    </row>
    <row r="170" spans="4:4" x14ac:dyDescent="0.2">
      <c r="D170" s="5"/>
    </row>
    <row r="171" spans="4:4" x14ac:dyDescent="0.2">
      <c r="D171" s="5"/>
    </row>
    <row r="172" spans="4:4" x14ac:dyDescent="0.2">
      <c r="D172" s="5"/>
    </row>
    <row r="173" spans="4:4" x14ac:dyDescent="0.2">
      <c r="D173" s="5"/>
    </row>
    <row r="174" spans="4:4" x14ac:dyDescent="0.2">
      <c r="D174" s="5"/>
    </row>
    <row r="175" spans="4:4" x14ac:dyDescent="0.2">
      <c r="D175" s="5"/>
    </row>
    <row r="176" spans="4:4" x14ac:dyDescent="0.2">
      <c r="D176" s="5"/>
    </row>
    <row r="177" spans="4:4" x14ac:dyDescent="0.2">
      <c r="D177" s="5"/>
    </row>
    <row r="178" spans="4:4" x14ac:dyDescent="0.2">
      <c r="D178" s="5"/>
    </row>
    <row r="179" spans="4:4" x14ac:dyDescent="0.2">
      <c r="D179" s="5"/>
    </row>
    <row r="180" spans="4:4" x14ac:dyDescent="0.2">
      <c r="D180" s="5"/>
    </row>
    <row r="181" spans="4:4" x14ac:dyDescent="0.2">
      <c r="D181" s="5"/>
    </row>
    <row r="182" spans="4:4" x14ac:dyDescent="0.2">
      <c r="D182" s="5"/>
    </row>
    <row r="183" spans="4:4" x14ac:dyDescent="0.2">
      <c r="D183" s="5"/>
    </row>
    <row r="184" spans="4:4" x14ac:dyDescent="0.2">
      <c r="D184" s="5"/>
    </row>
    <row r="185" spans="4:4" x14ac:dyDescent="0.2">
      <c r="D185" s="5"/>
    </row>
    <row r="186" spans="4:4" x14ac:dyDescent="0.2">
      <c r="D186" s="5"/>
    </row>
    <row r="187" spans="4:4" x14ac:dyDescent="0.2">
      <c r="D187" s="5"/>
    </row>
    <row r="188" spans="4:4" x14ac:dyDescent="0.2">
      <c r="D188" s="5"/>
    </row>
    <row r="189" spans="4:4" x14ac:dyDescent="0.2">
      <c r="D189" s="5"/>
    </row>
    <row r="190" spans="4:4" x14ac:dyDescent="0.2">
      <c r="D190" s="5"/>
    </row>
    <row r="191" spans="4:4" x14ac:dyDescent="0.2">
      <c r="D191" s="5"/>
    </row>
    <row r="192" spans="4:4" x14ac:dyDescent="0.2">
      <c r="D192" s="5"/>
    </row>
    <row r="193" spans="4:4" x14ac:dyDescent="0.2">
      <c r="D193" s="5"/>
    </row>
    <row r="194" spans="4:4" x14ac:dyDescent="0.2">
      <c r="D194" s="5"/>
    </row>
    <row r="195" spans="4:4" x14ac:dyDescent="0.2">
      <c r="D195" s="5"/>
    </row>
    <row r="196" spans="4:4" x14ac:dyDescent="0.2">
      <c r="D196" s="5"/>
    </row>
    <row r="197" spans="4:4" x14ac:dyDescent="0.2">
      <c r="D197" s="5"/>
    </row>
    <row r="198" spans="4:4" x14ac:dyDescent="0.2">
      <c r="D198" s="5"/>
    </row>
    <row r="199" spans="4:4" x14ac:dyDescent="0.2">
      <c r="D199" s="5"/>
    </row>
    <row r="200" spans="4:4" x14ac:dyDescent="0.2">
      <c r="D200" s="5"/>
    </row>
    <row r="201" spans="4:4" x14ac:dyDescent="0.2">
      <c r="D201" s="5"/>
    </row>
    <row r="202" spans="4:4" x14ac:dyDescent="0.2">
      <c r="D202" s="5"/>
    </row>
    <row r="203" spans="4:4" x14ac:dyDescent="0.2">
      <c r="D203" s="5"/>
    </row>
    <row r="204" spans="4:4" x14ac:dyDescent="0.2">
      <c r="D204" s="5"/>
    </row>
    <row r="205" spans="4:4" x14ac:dyDescent="0.2">
      <c r="D205" s="5"/>
    </row>
    <row r="206" spans="4:4" x14ac:dyDescent="0.2">
      <c r="D206" s="5"/>
    </row>
    <row r="207" spans="4:4" x14ac:dyDescent="0.2">
      <c r="D207" s="5"/>
    </row>
    <row r="208" spans="4:4" x14ac:dyDescent="0.2">
      <c r="D208" s="5"/>
    </row>
    <row r="209" spans="4:4" x14ac:dyDescent="0.2">
      <c r="D209" s="5"/>
    </row>
    <row r="210" spans="4:4" x14ac:dyDescent="0.2">
      <c r="D210" s="5"/>
    </row>
    <row r="211" spans="4:4" x14ac:dyDescent="0.2">
      <c r="D211" s="5"/>
    </row>
    <row r="212" spans="4:4" x14ac:dyDescent="0.2">
      <c r="D212" s="5"/>
    </row>
    <row r="213" spans="4:4" x14ac:dyDescent="0.2">
      <c r="D213" s="5"/>
    </row>
    <row r="214" spans="4:4" x14ac:dyDescent="0.2">
      <c r="D214" s="5"/>
    </row>
    <row r="215" spans="4:4" x14ac:dyDescent="0.2">
      <c r="D215" s="5"/>
    </row>
    <row r="216" spans="4:4" x14ac:dyDescent="0.2">
      <c r="D216" s="5"/>
    </row>
    <row r="217" spans="4:4" x14ac:dyDescent="0.2">
      <c r="D217" s="5"/>
    </row>
    <row r="218" spans="4:4" x14ac:dyDescent="0.2">
      <c r="D218" s="5"/>
    </row>
    <row r="219" spans="4:4" x14ac:dyDescent="0.2">
      <c r="D219" s="5"/>
    </row>
    <row r="220" spans="4:4" x14ac:dyDescent="0.2">
      <c r="D220" s="5"/>
    </row>
    <row r="221" spans="4:4" x14ac:dyDescent="0.2">
      <c r="D221" s="5"/>
    </row>
    <row r="222" spans="4:4" x14ac:dyDescent="0.2">
      <c r="D222" s="5"/>
    </row>
    <row r="223" spans="4:4" x14ac:dyDescent="0.2">
      <c r="D223" s="5"/>
    </row>
    <row r="224" spans="4:4" x14ac:dyDescent="0.2">
      <c r="D224" s="5"/>
    </row>
    <row r="225" spans="4:4" x14ac:dyDescent="0.2">
      <c r="D225" s="5"/>
    </row>
    <row r="226" spans="4:4" x14ac:dyDescent="0.2">
      <c r="D226" s="5"/>
    </row>
    <row r="227" spans="4:4" x14ac:dyDescent="0.2">
      <c r="D227" s="5"/>
    </row>
    <row r="228" spans="4:4" x14ac:dyDescent="0.2">
      <c r="D228" s="5"/>
    </row>
    <row r="229" spans="4:4" x14ac:dyDescent="0.2">
      <c r="D229" s="5"/>
    </row>
    <row r="230" spans="4:4" x14ac:dyDescent="0.2">
      <c r="D230" s="5"/>
    </row>
    <row r="231" spans="4:4" x14ac:dyDescent="0.2">
      <c r="D231" s="5"/>
    </row>
    <row r="232" spans="4:4" x14ac:dyDescent="0.2">
      <c r="D232" s="5"/>
    </row>
    <row r="233" spans="4:4" x14ac:dyDescent="0.2">
      <c r="D233" s="5"/>
    </row>
    <row r="234" spans="4:4" x14ac:dyDescent="0.2">
      <c r="D234" s="5"/>
    </row>
    <row r="235" spans="4:4" x14ac:dyDescent="0.2">
      <c r="D235" s="5"/>
    </row>
    <row r="236" spans="4:4" x14ac:dyDescent="0.2">
      <c r="D236" s="5"/>
    </row>
    <row r="237" spans="4:4" x14ac:dyDescent="0.2">
      <c r="D237" s="5"/>
    </row>
    <row r="238" spans="4:4" x14ac:dyDescent="0.2">
      <c r="D238" s="5"/>
    </row>
    <row r="239" spans="4:4" x14ac:dyDescent="0.2">
      <c r="D239" s="5"/>
    </row>
    <row r="240" spans="4:4" x14ac:dyDescent="0.2">
      <c r="D240" s="5"/>
    </row>
    <row r="241" spans="4:4" x14ac:dyDescent="0.2">
      <c r="D241" s="5"/>
    </row>
    <row r="242" spans="4:4" x14ac:dyDescent="0.2">
      <c r="D242" s="5"/>
    </row>
    <row r="243" spans="4:4" x14ac:dyDescent="0.2">
      <c r="D243" s="5"/>
    </row>
    <row r="244" spans="4:4" x14ac:dyDescent="0.2">
      <c r="D244" s="5"/>
    </row>
    <row r="245" spans="4:4" x14ac:dyDescent="0.2">
      <c r="D245" s="5"/>
    </row>
    <row r="246" spans="4:4" x14ac:dyDescent="0.2">
      <c r="D246" s="5"/>
    </row>
    <row r="247" spans="4:4" x14ac:dyDescent="0.2">
      <c r="D247" s="5"/>
    </row>
    <row r="248" spans="4:4" x14ac:dyDescent="0.2">
      <c r="D248" s="5"/>
    </row>
    <row r="249" spans="4:4" x14ac:dyDescent="0.2">
      <c r="D249" s="5"/>
    </row>
    <row r="250" spans="4:4" x14ac:dyDescent="0.2">
      <c r="D250" s="5"/>
    </row>
    <row r="251" spans="4:4" x14ac:dyDescent="0.2">
      <c r="D251" s="5"/>
    </row>
    <row r="252" spans="4:4" x14ac:dyDescent="0.2">
      <c r="D252" s="5"/>
    </row>
    <row r="253" spans="4:4" x14ac:dyDescent="0.2">
      <c r="D253" s="5"/>
    </row>
    <row r="254" spans="4:4" x14ac:dyDescent="0.2">
      <c r="D254" s="5"/>
    </row>
    <row r="255" spans="4:4" x14ac:dyDescent="0.2">
      <c r="D255" s="5"/>
    </row>
    <row r="256" spans="4:4" x14ac:dyDescent="0.2">
      <c r="D256" s="5"/>
    </row>
    <row r="257" spans="4:4" x14ac:dyDescent="0.2">
      <c r="D257" s="5"/>
    </row>
    <row r="258" spans="4:4" ht="19.5" customHeight="1" x14ac:dyDescent="0.2"/>
  </sheetData>
  <phoneticPr fontId="2" type="noConversion"/>
  <conditionalFormatting sqref="D7:D257 E7:E8">
    <cfRule type="cellIs" dxfId="5" priority="2" operator="between">
      <formula>$D$3</formula>
      <formula>$D$4</formula>
    </cfRule>
  </conditionalFormatting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3" name="Scroll Bar 1">
              <controlPr defaultSize="0" autoPict="0">
                <anchor moveWithCells="1">
                  <from>
                    <xdr:col>2</xdr:col>
                    <xdr:colOff>419100</xdr:colOff>
                    <xdr:row>2</xdr:row>
                    <xdr:rowOff>28575</xdr:rowOff>
                  </from>
                  <to>
                    <xdr:col>2</xdr:col>
                    <xdr:colOff>904875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4" name="Scroll Bar 2">
              <controlPr defaultSize="0" autoPict="0">
                <anchor moveWithCells="1">
                  <from>
                    <xdr:col>2</xdr:col>
                    <xdr:colOff>419100</xdr:colOff>
                    <xdr:row>3</xdr:row>
                    <xdr:rowOff>28575</xdr:rowOff>
                  </from>
                  <to>
                    <xdr:col>2</xdr:col>
                    <xdr:colOff>904875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5" name="Scroll Bar 3">
              <controlPr defaultSize="0" autoPict="0">
                <anchor moveWithCells="1">
                  <from>
                    <xdr:col>2</xdr:col>
                    <xdr:colOff>419100</xdr:colOff>
                    <xdr:row>4</xdr:row>
                    <xdr:rowOff>19050</xdr:rowOff>
                  </from>
                  <to>
                    <xdr:col>2</xdr:col>
                    <xdr:colOff>904875</xdr:colOff>
                    <xdr:row>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Lembar kerja</vt:lpstr>
      </vt:variant>
      <vt:variant>
        <vt:i4>20</vt:i4>
      </vt:variant>
      <vt:variant>
        <vt:lpstr>Rentang Bernama</vt:lpstr>
      </vt:variant>
      <vt:variant>
        <vt:i4>4</vt:i4>
      </vt:variant>
    </vt:vector>
  </HeadingPairs>
  <TitlesOfParts>
    <vt:vector size="24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KASUS10</vt:lpstr>
      <vt:lpstr>KASUS11</vt:lpstr>
      <vt:lpstr>KASUS12</vt:lpstr>
      <vt:lpstr>KASUS13</vt:lpstr>
      <vt:lpstr>KASUS14</vt:lpstr>
      <vt:lpstr>KASUS15</vt:lpstr>
      <vt:lpstr>KASUS16</vt:lpstr>
      <vt:lpstr>KASUS17</vt:lpstr>
      <vt:lpstr>KASUS18</vt:lpstr>
      <vt:lpstr>KASUS19</vt:lpstr>
      <vt:lpstr>KASUS20</vt:lpstr>
      <vt:lpstr>INFLASI</vt:lpstr>
      <vt:lpstr>KARYAWAN</vt:lpstr>
      <vt:lpstr>KURS</vt:lpstr>
      <vt:lpstr>NOMOR</vt:lpstr>
    </vt:vector>
  </TitlesOfParts>
  <Company>Pribadi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user</cp:lastModifiedBy>
  <dcterms:created xsi:type="dcterms:W3CDTF">2009-02-27T12:55:56Z</dcterms:created>
  <dcterms:modified xsi:type="dcterms:W3CDTF">2017-01-07T00:29:46Z</dcterms:modified>
</cp:coreProperties>
</file>